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daf55895e23143/TESIS YA ALLAH/UJIAN TESIS/"/>
    </mc:Choice>
  </mc:AlternateContent>
  <xr:revisionPtr revIDLastSave="10" documentId="13_ncr:1_{777A763F-0676-49BA-9220-91A9A0018C29}" xr6:coauthVersionLast="47" xr6:coauthVersionMax="47" xr10:uidLastSave="{AD3EA4AE-9CF9-4334-9CFE-380DA513B3F6}"/>
  <bookViews>
    <workbookView xWindow="-110" yWindow="-110" windowWidth="19420" windowHeight="10300" firstSheet="9" activeTab="10" xr2:uid="{348DC8B3-6D7E-44E4-A07E-8F62ADA81F81}"/>
  </bookViews>
  <sheets>
    <sheet name="JUMLAH MHS" sheetId="1" r:id="rId1"/>
    <sheet name="1. BTL PRASARANA-GEDUNG" sheetId="2" r:id="rId2"/>
    <sheet name="2. BTL-SARANA" sheetId="3" r:id="rId3"/>
    <sheet name="3. BTL-SDM" sheetId="4" r:id="rId4"/>
    <sheet name="4. BTL-BHP" sheetId="5" r:id="rId5"/>
    <sheet name="BTL-UMUM" sheetId="7" r:id="rId6"/>
    <sheet name="REKAP BTL" sheetId="9" r:id="rId7"/>
    <sheet name="PENGGABUNGAN AKTIVITAS" sheetId="10" r:id="rId8"/>
    <sheet name="PEMBEBANAN SEKUNDER KE PRIMER" sheetId="11" r:id="rId9"/>
    <sheet name="BL GEDUNG" sheetId="13" r:id="rId10"/>
    <sheet name="BL SDM" sheetId="12" r:id="rId11"/>
    <sheet name="BL BHP" sheetId="14" r:id="rId12"/>
    <sheet name="BL SARANA" sheetId="15" r:id="rId13"/>
    <sheet name="REKAP BL" sheetId="16" r:id="rId14"/>
    <sheet name="UNIT COST" sheetId="17" r:id="rId1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2" i="12" l="1"/>
  <c r="B12" i="16" s="1"/>
  <c r="F12" i="16" s="1"/>
  <c r="D367" i="17"/>
  <c r="D366" i="17"/>
  <c r="D365" i="17"/>
  <c r="D364" i="17"/>
  <c r="D363" i="17"/>
  <c r="D362" i="17"/>
  <c r="D7" i="16"/>
  <c r="D8" i="16"/>
  <c r="D9" i="16"/>
  <c r="D10" i="16"/>
  <c r="D11" i="16"/>
  <c r="D12" i="16"/>
  <c r="D6" i="16"/>
  <c r="H184" i="14"/>
  <c r="H183" i="14"/>
  <c r="G179" i="14"/>
  <c r="G178" i="14"/>
  <c r="G177" i="14"/>
  <c r="G176" i="14"/>
  <c r="G175" i="14"/>
  <c r="G174" i="14"/>
  <c r="G173" i="14"/>
  <c r="G172" i="14"/>
  <c r="G171" i="14"/>
  <c r="G170" i="14"/>
  <c r="G169" i="14"/>
  <c r="G168" i="14"/>
  <c r="G167" i="14"/>
  <c r="G166" i="14"/>
  <c r="G165" i="14"/>
  <c r="G164" i="14"/>
  <c r="G163" i="14"/>
  <c r="G162" i="14"/>
  <c r="G161" i="14"/>
  <c r="G160" i="14"/>
  <c r="G159" i="14"/>
  <c r="G158" i="14"/>
  <c r="G157" i="14"/>
  <c r="G156" i="14"/>
  <c r="G155" i="14"/>
  <c r="G154" i="14"/>
  <c r="G153" i="14"/>
  <c r="G152" i="14"/>
  <c r="G151" i="14"/>
  <c r="G150" i="14"/>
  <c r="G149" i="14"/>
  <c r="G148" i="14"/>
  <c r="G147" i="14"/>
  <c r="G146" i="14"/>
  <c r="G145" i="14"/>
  <c r="G144" i="14"/>
  <c r="H143" i="14"/>
  <c r="G143" i="14"/>
  <c r="G142" i="14"/>
  <c r="G141" i="14"/>
  <c r="G140" i="14"/>
  <c r="G139" i="14"/>
  <c r="G138" i="14"/>
  <c r="G137" i="14"/>
  <c r="G136" i="14"/>
  <c r="G135" i="14"/>
  <c r="G134" i="14"/>
  <c r="G133" i="14"/>
  <c r="G132" i="14"/>
  <c r="G131" i="14"/>
  <c r="G130" i="14"/>
  <c r="G129" i="14"/>
  <c r="G128" i="14"/>
  <c r="G127" i="14"/>
  <c r="G126" i="14"/>
  <c r="G125" i="14"/>
  <c r="G124" i="14"/>
  <c r="G123" i="14"/>
  <c r="G122" i="14"/>
  <c r="G121" i="14"/>
  <c r="G120" i="14"/>
  <c r="G119" i="14"/>
  <c r="G118" i="14"/>
  <c r="G117" i="14"/>
  <c r="G116" i="14"/>
  <c r="H180" i="14" s="1"/>
  <c r="H114" i="14"/>
  <c r="G113" i="14"/>
  <c r="G112" i="14"/>
  <c r="G111" i="14"/>
  <c r="G110" i="14"/>
  <c r="G109" i="14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H89" i="14"/>
  <c r="G84" i="14"/>
  <c r="G83" i="14"/>
  <c r="G82" i="14"/>
  <c r="G81" i="14"/>
  <c r="G80" i="14"/>
  <c r="G79" i="14"/>
  <c r="G78" i="14"/>
  <c r="G77" i="14"/>
  <c r="H85" i="14" s="1"/>
  <c r="G76" i="14"/>
  <c r="G75" i="14"/>
  <c r="F72" i="14"/>
  <c r="G72" i="14" s="1"/>
  <c r="H73" i="14" s="1"/>
  <c r="G69" i="14"/>
  <c r="G68" i="14"/>
  <c r="G67" i="14"/>
  <c r="G66" i="14"/>
  <c r="G65" i="14"/>
  <c r="G64" i="14"/>
  <c r="G63" i="14"/>
  <c r="G62" i="14"/>
  <c r="G61" i="14"/>
  <c r="G60" i="14"/>
  <c r="H70" i="14" s="1"/>
  <c r="G59" i="14"/>
  <c r="G58" i="14"/>
  <c r="G57" i="14"/>
  <c r="G56" i="14"/>
  <c r="G53" i="14"/>
  <c r="G52" i="14"/>
  <c r="G51" i="14"/>
  <c r="G50" i="14"/>
  <c r="G49" i="14"/>
  <c r="G48" i="14"/>
  <c r="G47" i="14"/>
  <c r="G46" i="14"/>
  <c r="G45" i="14"/>
  <c r="G44" i="14"/>
  <c r="G43" i="14"/>
  <c r="H54" i="14" s="1"/>
  <c r="G42" i="14"/>
  <c r="G41" i="14"/>
  <c r="G40" i="14"/>
  <c r="G39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H37" i="14" s="1"/>
  <c r="G17" i="14"/>
  <c r="H18" i="14" s="1"/>
  <c r="G16" i="14"/>
  <c r="G15" i="14"/>
  <c r="G14" i="14"/>
  <c r="G13" i="14"/>
  <c r="G12" i="14"/>
  <c r="G11" i="14"/>
  <c r="G8" i="14"/>
  <c r="H9" i="14" s="1"/>
  <c r="G7" i="14"/>
  <c r="G6" i="14"/>
  <c r="H181" i="14" l="1"/>
  <c r="H76" i="13" l="1"/>
  <c r="N1272" i="3"/>
  <c r="G1273" i="15"/>
  <c r="E7" i="16" s="1"/>
  <c r="E10" i="16"/>
  <c r="E11" i="16"/>
  <c r="E12" i="16"/>
  <c r="E6" i="16"/>
  <c r="E1270" i="15"/>
  <c r="G1270" i="15" s="1"/>
  <c r="E1269" i="15"/>
  <c r="G1269" i="15" s="1"/>
  <c r="E1268" i="15"/>
  <c r="G1268" i="15" s="1"/>
  <c r="G1256" i="15"/>
  <c r="E1256" i="15"/>
  <c r="E1255" i="15"/>
  <c r="G1255" i="15" s="1"/>
  <c r="E1145" i="15"/>
  <c r="G1145" i="15" s="1"/>
  <c r="E1062" i="15"/>
  <c r="G1062" i="15" s="1"/>
  <c r="G987" i="15"/>
  <c r="E987" i="15"/>
  <c r="E929" i="15"/>
  <c r="G929" i="15" s="1"/>
  <c r="E917" i="15"/>
  <c r="G917" i="15" s="1"/>
  <c r="E837" i="15"/>
  <c r="G837" i="15" s="1"/>
  <c r="G836" i="15"/>
  <c r="E836" i="15"/>
  <c r="E835" i="15"/>
  <c r="G835" i="15" s="1"/>
  <c r="E820" i="15"/>
  <c r="G820" i="15" s="1"/>
  <c r="E819" i="15"/>
  <c r="G819" i="15" s="1"/>
  <c r="G817" i="15"/>
  <c r="E817" i="15"/>
  <c r="E776" i="15"/>
  <c r="G776" i="15" s="1"/>
  <c r="E768" i="15"/>
  <c r="G768" i="15" s="1"/>
  <c r="E767" i="15"/>
  <c r="G767" i="15" s="1"/>
  <c r="G763" i="15"/>
  <c r="E763" i="15"/>
  <c r="E762" i="15"/>
  <c r="G762" i="15" s="1"/>
  <c r="E761" i="15"/>
  <c r="G761" i="15" s="1"/>
  <c r="E750" i="15"/>
  <c r="G750" i="15" s="1"/>
  <c r="G749" i="15"/>
  <c r="E749" i="15"/>
  <c r="E743" i="15"/>
  <c r="G743" i="15" s="1"/>
  <c r="E742" i="15"/>
  <c r="G742" i="15" s="1"/>
  <c r="E741" i="15"/>
  <c r="G741" i="15" s="1"/>
  <c r="G740" i="15"/>
  <c r="E740" i="15"/>
  <c r="E729" i="15"/>
  <c r="G729" i="15" s="1"/>
  <c r="E725" i="15"/>
  <c r="G725" i="15" s="1"/>
  <c r="E189" i="15"/>
  <c r="G189" i="15" s="1"/>
  <c r="G158" i="15"/>
  <c r="E158" i="15"/>
  <c r="E157" i="15"/>
  <c r="G157" i="15" s="1"/>
  <c r="E125" i="15"/>
  <c r="G125" i="15" s="1"/>
  <c r="E124" i="15"/>
  <c r="G124" i="15" s="1"/>
  <c r="G123" i="15"/>
  <c r="E123" i="15"/>
  <c r="E122" i="15"/>
  <c r="G122" i="15" s="1"/>
  <c r="E118" i="15"/>
  <c r="G118" i="15" s="1"/>
  <c r="E117" i="15"/>
  <c r="G117" i="15" s="1"/>
  <c r="G116" i="15"/>
  <c r="E116" i="15"/>
  <c r="E114" i="15"/>
  <c r="G114" i="15" s="1"/>
  <c r="E113" i="15"/>
  <c r="G113" i="15" s="1"/>
  <c r="E112" i="15"/>
  <c r="G112" i="15" s="1"/>
  <c r="G111" i="15"/>
  <c r="E111" i="15"/>
  <c r="E110" i="15"/>
  <c r="G110" i="15" s="1"/>
  <c r="E109" i="15"/>
  <c r="G109" i="15" s="1"/>
  <c r="E108" i="15"/>
  <c r="G108" i="15" s="1"/>
  <c r="G107" i="15"/>
  <c r="E107" i="15"/>
  <c r="E106" i="15"/>
  <c r="G106" i="15" s="1"/>
  <c r="E105" i="15"/>
  <c r="G105" i="15" s="1"/>
  <c r="E104" i="15"/>
  <c r="G104" i="15" s="1"/>
  <c r="G103" i="15"/>
  <c r="E103" i="15"/>
  <c r="E102" i="15"/>
  <c r="G102" i="15" s="1"/>
  <c r="E101" i="15"/>
  <c r="G101" i="15" s="1"/>
  <c r="E100" i="15"/>
  <c r="G100" i="15" s="1"/>
  <c r="G99" i="15"/>
  <c r="E99" i="15"/>
  <c r="E98" i="15"/>
  <c r="G98" i="15" s="1"/>
  <c r="E97" i="15"/>
  <c r="G97" i="15" s="1"/>
  <c r="E96" i="15"/>
  <c r="G96" i="15" s="1"/>
  <c r="G95" i="15"/>
  <c r="E95" i="15"/>
  <c r="E94" i="15"/>
  <c r="G94" i="15" s="1"/>
  <c r="E93" i="15"/>
  <c r="G93" i="15" s="1"/>
  <c r="E92" i="15"/>
  <c r="G92" i="15" s="1"/>
  <c r="G76" i="15"/>
  <c r="E76" i="15"/>
  <c r="E75" i="15"/>
  <c r="G75" i="15" s="1"/>
  <c r="E74" i="15"/>
  <c r="G74" i="15" s="1"/>
  <c r="E65" i="15"/>
  <c r="G65" i="15" s="1"/>
  <c r="G61" i="15"/>
  <c r="E61" i="15"/>
  <c r="E60" i="15"/>
  <c r="G60" i="15" s="1"/>
  <c r="E59" i="15"/>
  <c r="G59" i="15" s="1"/>
  <c r="E58" i="15"/>
  <c r="G58" i="15" s="1"/>
  <c r="G57" i="15"/>
  <c r="E57" i="15"/>
  <c r="E56" i="15"/>
  <c r="G56" i="15" s="1"/>
  <c r="E55" i="15"/>
  <c r="G55" i="15" s="1"/>
  <c r="E54" i="15"/>
  <c r="G54" i="15" s="1"/>
  <c r="G53" i="15"/>
  <c r="E53" i="15"/>
  <c r="E52" i="15"/>
  <c r="G52" i="15" s="1"/>
  <c r="E51" i="15"/>
  <c r="G51" i="15" s="1"/>
  <c r="E46" i="15"/>
  <c r="G46" i="15" s="1"/>
  <c r="G45" i="15"/>
  <c r="E45" i="15"/>
  <c r="E44" i="15"/>
  <c r="G44" i="15" s="1"/>
  <c r="E43" i="15"/>
  <c r="G43" i="15" s="1"/>
  <c r="E42" i="15"/>
  <c r="G42" i="15" s="1"/>
  <c r="G41" i="15"/>
  <c r="E41" i="15"/>
  <c r="E40" i="15"/>
  <c r="G40" i="15" s="1"/>
  <c r="E39" i="15"/>
  <c r="G39" i="15" s="1"/>
  <c r="E38" i="15"/>
  <c r="G38" i="15" s="1"/>
  <c r="G37" i="15"/>
  <c r="E37" i="15"/>
  <c r="E36" i="15"/>
  <c r="G36" i="15" s="1"/>
  <c r="E35" i="15"/>
  <c r="G35" i="15" s="1"/>
  <c r="E34" i="15"/>
  <c r="G34" i="15" s="1"/>
  <c r="G33" i="15"/>
  <c r="E33" i="15"/>
  <c r="E32" i="15"/>
  <c r="G32" i="15" s="1"/>
  <c r="E31" i="15"/>
  <c r="G31" i="15" s="1"/>
  <c r="E30" i="15"/>
  <c r="G30" i="15" s="1"/>
  <c r="G29" i="15"/>
  <c r="E29" i="15"/>
  <c r="E28" i="15"/>
  <c r="G28" i="15" s="1"/>
  <c r="E27" i="15"/>
  <c r="G27" i="15" s="1"/>
  <c r="E26" i="15"/>
  <c r="G26" i="15" s="1"/>
  <c r="G25" i="15"/>
  <c r="E25" i="15"/>
  <c r="E24" i="15"/>
  <c r="G24" i="15" s="1"/>
  <c r="E23" i="15"/>
  <c r="G23" i="15" s="1"/>
  <c r="E22" i="15"/>
  <c r="G22" i="15" s="1"/>
  <c r="G21" i="15"/>
  <c r="E21" i="15"/>
  <c r="E20" i="15"/>
  <c r="G20" i="15" s="1"/>
  <c r="E19" i="15"/>
  <c r="G19" i="15" s="1"/>
  <c r="E18" i="15"/>
  <c r="G18" i="15" s="1"/>
  <c r="G17" i="15"/>
  <c r="E17" i="15"/>
  <c r="E16" i="15"/>
  <c r="G16" i="15" s="1"/>
  <c r="E15" i="15"/>
  <c r="G15" i="15" s="1"/>
  <c r="E14" i="15"/>
  <c r="G14" i="15" s="1"/>
  <c r="G10" i="15"/>
  <c r="E10" i="15"/>
  <c r="E9" i="15"/>
  <c r="G9" i="15" s="1"/>
  <c r="E8" i="15"/>
  <c r="G8" i="15" s="1"/>
  <c r="E7" i="15"/>
  <c r="G7" i="15" s="1"/>
  <c r="G6" i="15"/>
  <c r="G1272" i="15" s="1"/>
  <c r="E6" i="15"/>
  <c r="C19" i="9"/>
  <c r="C6" i="9"/>
  <c r="E436" i="3"/>
  <c r="G436" i="3" s="1"/>
  <c r="E437" i="3"/>
  <c r="G437" i="3" s="1"/>
  <c r="E438" i="3"/>
  <c r="G438" i="3" s="1"/>
  <c r="E439" i="3"/>
  <c r="G439" i="3" s="1"/>
  <c r="E440" i="3"/>
  <c r="G440" i="3" s="1"/>
  <c r="E441" i="3"/>
  <c r="G441" i="3" s="1"/>
  <c r="E442" i="3"/>
  <c r="G442" i="3" s="1"/>
  <c r="E443" i="3"/>
  <c r="G443" i="3" s="1"/>
  <c r="E444" i="3"/>
  <c r="G444" i="3" s="1"/>
  <c r="E445" i="3"/>
  <c r="G445" i="3" s="1"/>
  <c r="E446" i="3"/>
  <c r="G446" i="3" s="1"/>
  <c r="E447" i="3"/>
  <c r="G447" i="3" s="1"/>
  <c r="E448" i="3"/>
  <c r="G448" i="3" s="1"/>
  <c r="E449" i="3"/>
  <c r="G449" i="3" s="1"/>
  <c r="E450" i="3"/>
  <c r="G450" i="3" s="1"/>
  <c r="E451" i="3"/>
  <c r="G451" i="3" s="1"/>
  <c r="L122" i="3"/>
  <c r="N122" i="3" s="1"/>
  <c r="L123" i="3"/>
  <c r="N123" i="3" s="1"/>
  <c r="L1270" i="3"/>
  <c r="N1270" i="3" s="1"/>
  <c r="L1269" i="3"/>
  <c r="N1269" i="3" s="1"/>
  <c r="L1268" i="3"/>
  <c r="N1268" i="3" s="1"/>
  <c r="L1256" i="3"/>
  <c r="N1256" i="3" s="1"/>
  <c r="L1255" i="3"/>
  <c r="N1255" i="3" s="1"/>
  <c r="L1145" i="3"/>
  <c r="N1145" i="3" s="1"/>
  <c r="L1062" i="3"/>
  <c r="N1062" i="3" s="1"/>
  <c r="L987" i="3"/>
  <c r="N987" i="3" s="1"/>
  <c r="L929" i="3"/>
  <c r="N929" i="3" s="1"/>
  <c r="L917" i="3"/>
  <c r="N917" i="3" s="1"/>
  <c r="L837" i="3"/>
  <c r="N837" i="3" s="1"/>
  <c r="L836" i="3"/>
  <c r="N836" i="3" s="1"/>
  <c r="L835" i="3"/>
  <c r="N835" i="3" s="1"/>
  <c r="L820" i="3"/>
  <c r="N820" i="3" s="1"/>
  <c r="L819" i="3"/>
  <c r="N819" i="3" s="1"/>
  <c r="L817" i="3"/>
  <c r="N817" i="3" s="1"/>
  <c r="L776" i="3"/>
  <c r="N776" i="3" s="1"/>
  <c r="L768" i="3"/>
  <c r="N768" i="3" s="1"/>
  <c r="L767" i="3"/>
  <c r="N767" i="3" s="1"/>
  <c r="L763" i="3"/>
  <c r="N763" i="3" s="1"/>
  <c r="L762" i="3"/>
  <c r="N762" i="3" s="1"/>
  <c r="L761" i="3"/>
  <c r="N761" i="3" s="1"/>
  <c r="L750" i="3"/>
  <c r="N750" i="3" s="1"/>
  <c r="L749" i="3"/>
  <c r="N749" i="3" s="1"/>
  <c r="L743" i="3"/>
  <c r="N743" i="3" s="1"/>
  <c r="L742" i="3"/>
  <c r="N742" i="3" s="1"/>
  <c r="L741" i="3"/>
  <c r="N741" i="3" s="1"/>
  <c r="L740" i="3"/>
  <c r="N740" i="3" s="1"/>
  <c r="L729" i="3"/>
  <c r="N729" i="3" s="1"/>
  <c r="L725" i="3"/>
  <c r="N725" i="3" s="1"/>
  <c r="L189" i="3"/>
  <c r="N189" i="3" s="1"/>
  <c r="L158" i="3"/>
  <c r="N158" i="3" s="1"/>
  <c r="L157" i="3"/>
  <c r="N157" i="3" s="1"/>
  <c r="L125" i="3"/>
  <c r="N125" i="3" s="1"/>
  <c r="L124" i="3"/>
  <c r="N124" i="3" s="1"/>
  <c r="L118" i="3"/>
  <c r="N118" i="3" s="1"/>
  <c r="L117" i="3"/>
  <c r="N117" i="3" s="1"/>
  <c r="L116" i="3"/>
  <c r="N116" i="3" s="1"/>
  <c r="L114" i="3"/>
  <c r="N114" i="3" s="1"/>
  <c r="L113" i="3"/>
  <c r="N113" i="3" s="1"/>
  <c r="L112" i="3"/>
  <c r="N112" i="3" s="1"/>
  <c r="L111" i="3"/>
  <c r="N111" i="3" s="1"/>
  <c r="L110" i="3"/>
  <c r="N110" i="3" s="1"/>
  <c r="L109" i="3"/>
  <c r="N109" i="3" s="1"/>
  <c r="L108" i="3"/>
  <c r="N108" i="3" s="1"/>
  <c r="L107" i="3"/>
  <c r="N107" i="3" s="1"/>
  <c r="L106" i="3"/>
  <c r="N106" i="3" s="1"/>
  <c r="L105" i="3"/>
  <c r="N105" i="3" s="1"/>
  <c r="L104" i="3"/>
  <c r="N104" i="3" s="1"/>
  <c r="L103" i="3"/>
  <c r="N103" i="3" s="1"/>
  <c r="L102" i="3"/>
  <c r="N102" i="3" s="1"/>
  <c r="L101" i="3"/>
  <c r="N101" i="3" s="1"/>
  <c r="L100" i="3"/>
  <c r="N100" i="3" s="1"/>
  <c r="L99" i="3"/>
  <c r="N99" i="3" s="1"/>
  <c r="L98" i="3"/>
  <c r="N98" i="3" s="1"/>
  <c r="L97" i="3"/>
  <c r="N97" i="3" s="1"/>
  <c r="L96" i="3"/>
  <c r="N96" i="3" s="1"/>
  <c r="L95" i="3"/>
  <c r="N95" i="3" s="1"/>
  <c r="L94" i="3"/>
  <c r="N94" i="3" s="1"/>
  <c r="L93" i="3"/>
  <c r="N93" i="3" s="1"/>
  <c r="L92" i="3"/>
  <c r="N92" i="3" s="1"/>
  <c r="L76" i="3"/>
  <c r="N76" i="3" s="1"/>
  <c r="L75" i="3"/>
  <c r="N75" i="3" s="1"/>
  <c r="L74" i="3"/>
  <c r="N74" i="3" s="1"/>
  <c r="L65" i="3"/>
  <c r="N65" i="3" s="1"/>
  <c r="L61" i="3"/>
  <c r="N61" i="3" s="1"/>
  <c r="L60" i="3"/>
  <c r="N60" i="3" s="1"/>
  <c r="L59" i="3"/>
  <c r="N59" i="3" s="1"/>
  <c r="L58" i="3"/>
  <c r="N58" i="3" s="1"/>
  <c r="L57" i="3"/>
  <c r="N57" i="3" s="1"/>
  <c r="L56" i="3"/>
  <c r="N56" i="3" s="1"/>
  <c r="L55" i="3"/>
  <c r="N55" i="3" s="1"/>
  <c r="L54" i="3"/>
  <c r="N54" i="3" s="1"/>
  <c r="L53" i="3"/>
  <c r="N53" i="3" s="1"/>
  <c r="L52" i="3"/>
  <c r="N52" i="3" s="1"/>
  <c r="L51" i="3"/>
  <c r="N51" i="3" s="1"/>
  <c r="L46" i="3"/>
  <c r="N46" i="3" s="1"/>
  <c r="L45" i="3"/>
  <c r="N45" i="3" s="1"/>
  <c r="L44" i="3"/>
  <c r="N44" i="3" s="1"/>
  <c r="L43" i="3"/>
  <c r="N43" i="3" s="1"/>
  <c r="L42" i="3"/>
  <c r="N42" i="3" s="1"/>
  <c r="L41" i="3"/>
  <c r="N41" i="3" s="1"/>
  <c r="L40" i="3"/>
  <c r="N40" i="3" s="1"/>
  <c r="L39" i="3"/>
  <c r="N39" i="3" s="1"/>
  <c r="L38" i="3"/>
  <c r="N38" i="3" s="1"/>
  <c r="L37" i="3"/>
  <c r="N37" i="3" s="1"/>
  <c r="L36" i="3"/>
  <c r="N36" i="3" s="1"/>
  <c r="L35" i="3"/>
  <c r="N35" i="3" s="1"/>
  <c r="L34" i="3"/>
  <c r="N34" i="3" s="1"/>
  <c r="L33" i="3"/>
  <c r="N33" i="3" s="1"/>
  <c r="L32" i="3"/>
  <c r="N32" i="3" s="1"/>
  <c r="L31" i="3"/>
  <c r="N31" i="3" s="1"/>
  <c r="L30" i="3"/>
  <c r="N30" i="3" s="1"/>
  <c r="L29" i="3"/>
  <c r="N29" i="3" s="1"/>
  <c r="L28" i="3"/>
  <c r="N28" i="3" s="1"/>
  <c r="L27" i="3"/>
  <c r="N27" i="3" s="1"/>
  <c r="L26" i="3"/>
  <c r="N26" i="3" s="1"/>
  <c r="L25" i="3"/>
  <c r="N25" i="3" s="1"/>
  <c r="L24" i="3"/>
  <c r="N24" i="3" s="1"/>
  <c r="L23" i="3"/>
  <c r="N23" i="3" s="1"/>
  <c r="L22" i="3"/>
  <c r="N22" i="3" s="1"/>
  <c r="L21" i="3"/>
  <c r="N21" i="3" s="1"/>
  <c r="L20" i="3"/>
  <c r="N20" i="3" s="1"/>
  <c r="L19" i="3"/>
  <c r="N19" i="3" s="1"/>
  <c r="L18" i="3"/>
  <c r="N18" i="3" s="1"/>
  <c r="L17" i="3"/>
  <c r="N17" i="3" s="1"/>
  <c r="L16" i="3"/>
  <c r="N16" i="3" s="1"/>
  <c r="L15" i="3"/>
  <c r="N15" i="3" s="1"/>
  <c r="L14" i="3"/>
  <c r="N14" i="3" s="1"/>
  <c r="L10" i="3"/>
  <c r="N10" i="3" s="1"/>
  <c r="L9" i="3"/>
  <c r="N9" i="3" s="1"/>
  <c r="L8" i="3"/>
  <c r="N8" i="3" s="1"/>
  <c r="L7" i="3"/>
  <c r="N7" i="3" s="1"/>
  <c r="L6" i="3"/>
  <c r="N6" i="3" s="1"/>
  <c r="E1597" i="3"/>
  <c r="G1597" i="3" s="1"/>
  <c r="E1596" i="3"/>
  <c r="G1596" i="3" s="1"/>
  <c r="E1595" i="3"/>
  <c r="G1595" i="3" s="1"/>
  <c r="E1594" i="3"/>
  <c r="G1594" i="3" s="1"/>
  <c r="E1593" i="3"/>
  <c r="G1593" i="3" s="1"/>
  <c r="E1592" i="3"/>
  <c r="G1592" i="3" s="1"/>
  <c r="E1591" i="3"/>
  <c r="G1591" i="3" s="1"/>
  <c r="E1590" i="3"/>
  <c r="G1590" i="3" s="1"/>
  <c r="E1589" i="3"/>
  <c r="G1589" i="3" s="1"/>
  <c r="E1588" i="3"/>
  <c r="G1588" i="3" s="1"/>
  <c r="E1587" i="3"/>
  <c r="G1587" i="3" s="1"/>
  <c r="E1584" i="3"/>
  <c r="G1584" i="3" s="1"/>
  <c r="E1583" i="3"/>
  <c r="G1583" i="3" s="1"/>
  <c r="E1582" i="3"/>
  <c r="G1582" i="3" s="1"/>
  <c r="E1581" i="3"/>
  <c r="G1581" i="3" s="1"/>
  <c r="E1580" i="3"/>
  <c r="G1580" i="3" s="1"/>
  <c r="E1579" i="3"/>
  <c r="G1579" i="3" s="1"/>
  <c r="E1578" i="3"/>
  <c r="G1578" i="3" s="1"/>
  <c r="E1577" i="3"/>
  <c r="G1577" i="3" s="1"/>
  <c r="E1576" i="3"/>
  <c r="G1576" i="3" s="1"/>
  <c r="E1575" i="3"/>
  <c r="G1575" i="3" s="1"/>
  <c r="E1574" i="3"/>
  <c r="G1574" i="3" s="1"/>
  <c r="E1573" i="3"/>
  <c r="G1573" i="3" s="1"/>
  <c r="E1572" i="3"/>
  <c r="G1572" i="3" s="1"/>
  <c r="E1569" i="3"/>
  <c r="G1569" i="3" s="1"/>
  <c r="E1568" i="3"/>
  <c r="G1568" i="3" s="1"/>
  <c r="E1567" i="3"/>
  <c r="G1567" i="3" s="1"/>
  <c r="E1566" i="3"/>
  <c r="G1566" i="3" s="1"/>
  <c r="E1565" i="3"/>
  <c r="G1565" i="3" s="1"/>
  <c r="E1564" i="3"/>
  <c r="G1564" i="3" s="1"/>
  <c r="E1563" i="3"/>
  <c r="G1563" i="3" s="1"/>
  <c r="E1562" i="3"/>
  <c r="G1562" i="3" s="1"/>
  <c r="E1561" i="3"/>
  <c r="G1561" i="3" s="1"/>
  <c r="E1560" i="3"/>
  <c r="G1560" i="3" s="1"/>
  <c r="E1559" i="3"/>
  <c r="G1559" i="3" s="1"/>
  <c r="E1558" i="3"/>
  <c r="G1558" i="3" s="1"/>
  <c r="E1557" i="3"/>
  <c r="G1557" i="3" s="1"/>
  <c r="E1556" i="3"/>
  <c r="G1556" i="3" s="1"/>
  <c r="E1555" i="3"/>
  <c r="G1555" i="3" s="1"/>
  <c r="E1554" i="3"/>
  <c r="G1554" i="3" s="1"/>
  <c r="E1553" i="3"/>
  <c r="G1553" i="3" s="1"/>
  <c r="E1552" i="3"/>
  <c r="G1552" i="3" s="1"/>
  <c r="E1551" i="3"/>
  <c r="G1551" i="3" s="1"/>
  <c r="E1550" i="3"/>
  <c r="G1550" i="3" s="1"/>
  <c r="E1547" i="3"/>
  <c r="G1547" i="3" s="1"/>
  <c r="E1546" i="3"/>
  <c r="G1546" i="3" s="1"/>
  <c r="E1545" i="3"/>
  <c r="G1545" i="3" s="1"/>
  <c r="E1544" i="3"/>
  <c r="G1544" i="3" s="1"/>
  <c r="E1543" i="3"/>
  <c r="G1543" i="3" s="1"/>
  <c r="E1542" i="3"/>
  <c r="G1542" i="3" s="1"/>
  <c r="E1541" i="3"/>
  <c r="G1541" i="3" s="1"/>
  <c r="E1540" i="3"/>
  <c r="G1540" i="3" s="1"/>
  <c r="E1539" i="3"/>
  <c r="G1539" i="3" s="1"/>
  <c r="E1538" i="3"/>
  <c r="G1538" i="3" s="1"/>
  <c r="E1537" i="3"/>
  <c r="G1537" i="3" s="1"/>
  <c r="E1534" i="3"/>
  <c r="G1534" i="3" s="1"/>
  <c r="E1533" i="3"/>
  <c r="G1533" i="3" s="1"/>
  <c r="E1532" i="3"/>
  <c r="G1532" i="3" s="1"/>
  <c r="E1531" i="3"/>
  <c r="G1531" i="3" s="1"/>
  <c r="E1530" i="3"/>
  <c r="G1530" i="3" s="1"/>
  <c r="E1529" i="3"/>
  <c r="G1529" i="3" s="1"/>
  <c r="E1528" i="3"/>
  <c r="G1528" i="3" s="1"/>
  <c r="E1527" i="3"/>
  <c r="G1527" i="3" s="1"/>
  <c r="E1526" i="3"/>
  <c r="G1526" i="3" s="1"/>
  <c r="E1525" i="3"/>
  <c r="G1525" i="3" s="1"/>
  <c r="E1524" i="3"/>
  <c r="G1524" i="3" s="1"/>
  <c r="E1521" i="3"/>
  <c r="G1521" i="3" s="1"/>
  <c r="E1520" i="3"/>
  <c r="G1520" i="3" s="1"/>
  <c r="E1519" i="3"/>
  <c r="G1519" i="3" s="1"/>
  <c r="E1518" i="3"/>
  <c r="G1518" i="3" s="1"/>
  <c r="E1517" i="3"/>
  <c r="G1517" i="3" s="1"/>
  <c r="E1516" i="3"/>
  <c r="G1516" i="3" s="1"/>
  <c r="E1515" i="3"/>
  <c r="G1515" i="3" s="1"/>
  <c r="E1514" i="3"/>
  <c r="G1514" i="3" s="1"/>
  <c r="E1513" i="3"/>
  <c r="G1513" i="3" s="1"/>
  <c r="E1512" i="3"/>
  <c r="G1512" i="3" s="1"/>
  <c r="E1511" i="3"/>
  <c r="G1511" i="3" s="1"/>
  <c r="E1510" i="3"/>
  <c r="G1510" i="3" s="1"/>
  <c r="E1509" i="3"/>
  <c r="G1509" i="3" s="1"/>
  <c r="E1506" i="3"/>
  <c r="G1506" i="3" s="1"/>
  <c r="E1505" i="3"/>
  <c r="G1505" i="3" s="1"/>
  <c r="E1504" i="3"/>
  <c r="G1504" i="3" s="1"/>
  <c r="E1503" i="3"/>
  <c r="G1503" i="3" s="1"/>
  <c r="E1502" i="3"/>
  <c r="G1502" i="3" s="1"/>
  <c r="E1501" i="3"/>
  <c r="G1501" i="3" s="1"/>
  <c r="E1500" i="3"/>
  <c r="G1500" i="3" s="1"/>
  <c r="E1499" i="3"/>
  <c r="G1499" i="3" s="1"/>
  <c r="E1498" i="3"/>
  <c r="G1498" i="3" s="1"/>
  <c r="E1497" i="3"/>
  <c r="G1497" i="3" s="1"/>
  <c r="E1496" i="3"/>
  <c r="G1496" i="3" s="1"/>
  <c r="E1495" i="3"/>
  <c r="G1495" i="3" s="1"/>
  <c r="E1494" i="3"/>
  <c r="G1494" i="3" s="1"/>
  <c r="E1491" i="3"/>
  <c r="G1491" i="3" s="1"/>
  <c r="E1490" i="3"/>
  <c r="G1490" i="3" s="1"/>
  <c r="E1489" i="3"/>
  <c r="G1489" i="3" s="1"/>
  <c r="E1488" i="3"/>
  <c r="G1488" i="3" s="1"/>
  <c r="E1487" i="3"/>
  <c r="G1487" i="3" s="1"/>
  <c r="E1486" i="3"/>
  <c r="G1486" i="3" s="1"/>
  <c r="E1485" i="3"/>
  <c r="G1485" i="3" s="1"/>
  <c r="E1484" i="3"/>
  <c r="G1484" i="3" s="1"/>
  <c r="E1483" i="3"/>
  <c r="G1483" i="3" s="1"/>
  <c r="E1482" i="3"/>
  <c r="G1482" i="3" s="1"/>
  <c r="E1481" i="3"/>
  <c r="G1481" i="3" s="1"/>
  <c r="E1480" i="3"/>
  <c r="G1480" i="3" s="1"/>
  <c r="E1479" i="3"/>
  <c r="G1479" i="3" s="1"/>
  <c r="E1476" i="3"/>
  <c r="G1476" i="3" s="1"/>
  <c r="E1474" i="3"/>
  <c r="G1474" i="3" s="1"/>
  <c r="E1473" i="3"/>
  <c r="G1473" i="3" s="1"/>
  <c r="E1472" i="3"/>
  <c r="G1472" i="3" s="1"/>
  <c r="E1471" i="3"/>
  <c r="G1471" i="3" s="1"/>
  <c r="E1470" i="3"/>
  <c r="G1470" i="3" s="1"/>
  <c r="E1469" i="3"/>
  <c r="G1469" i="3" s="1"/>
  <c r="E1468" i="3"/>
  <c r="G1468" i="3" s="1"/>
  <c r="E1467" i="3"/>
  <c r="G1467" i="3" s="1"/>
  <c r="E1466" i="3"/>
  <c r="G1466" i="3" s="1"/>
  <c r="E1465" i="3"/>
  <c r="G1465" i="3" s="1"/>
  <c r="E1464" i="3"/>
  <c r="G1464" i="3" s="1"/>
  <c r="E1463" i="3"/>
  <c r="G1463" i="3" s="1"/>
  <c r="E1460" i="3"/>
  <c r="G1460" i="3" s="1"/>
  <c r="E1459" i="3"/>
  <c r="G1459" i="3" s="1"/>
  <c r="E1458" i="3"/>
  <c r="G1458" i="3" s="1"/>
  <c r="E1457" i="3"/>
  <c r="G1457" i="3" s="1"/>
  <c r="E1456" i="3"/>
  <c r="G1456" i="3" s="1"/>
  <c r="E1455" i="3"/>
  <c r="G1455" i="3" s="1"/>
  <c r="E1454" i="3"/>
  <c r="G1454" i="3" s="1"/>
  <c r="E1453" i="3"/>
  <c r="G1453" i="3" s="1"/>
  <c r="E1452" i="3"/>
  <c r="G1452" i="3" s="1"/>
  <c r="E1451" i="3"/>
  <c r="G1451" i="3" s="1"/>
  <c r="E1450" i="3"/>
  <c r="G1450" i="3" s="1"/>
  <c r="E1449" i="3"/>
  <c r="G1449" i="3" s="1"/>
  <c r="E1448" i="3"/>
  <c r="G1448" i="3" s="1"/>
  <c r="E1447" i="3"/>
  <c r="G1447" i="3" s="1"/>
  <c r="E1446" i="3"/>
  <c r="G1446" i="3" s="1"/>
  <c r="E1445" i="3"/>
  <c r="G1445" i="3" s="1"/>
  <c r="E1444" i="3"/>
  <c r="G1444" i="3" s="1"/>
  <c r="E1443" i="3"/>
  <c r="G1443" i="3" s="1"/>
  <c r="E1442" i="3"/>
  <c r="G1442" i="3" s="1"/>
  <c r="E1441" i="3"/>
  <c r="G1441" i="3" s="1"/>
  <c r="E1440" i="3"/>
  <c r="G1440" i="3" s="1"/>
  <c r="E1439" i="3"/>
  <c r="G1439" i="3" s="1"/>
  <c r="E1438" i="3"/>
  <c r="G1438" i="3" s="1"/>
  <c r="E1437" i="3"/>
  <c r="G1437" i="3" s="1"/>
  <c r="E1436" i="3"/>
  <c r="G1436" i="3" s="1"/>
  <c r="E1435" i="3"/>
  <c r="G1435" i="3" s="1"/>
  <c r="E1434" i="3"/>
  <c r="G1434" i="3" s="1"/>
  <c r="E1431" i="3"/>
  <c r="G1431" i="3" s="1"/>
  <c r="E1430" i="3"/>
  <c r="G1430" i="3" s="1"/>
  <c r="E1429" i="3"/>
  <c r="G1429" i="3" s="1"/>
  <c r="E1428" i="3"/>
  <c r="G1428" i="3" s="1"/>
  <c r="E1427" i="3"/>
  <c r="G1427" i="3" s="1"/>
  <c r="E1426" i="3"/>
  <c r="G1426" i="3" s="1"/>
  <c r="E1425" i="3"/>
  <c r="G1425" i="3" s="1"/>
  <c r="E1424" i="3"/>
  <c r="G1424" i="3" s="1"/>
  <c r="E1423" i="3"/>
  <c r="G1423" i="3" s="1"/>
  <c r="E1422" i="3"/>
  <c r="G1422" i="3" s="1"/>
  <c r="E1419" i="3"/>
  <c r="G1419" i="3" s="1"/>
  <c r="E1418" i="3"/>
  <c r="G1418" i="3" s="1"/>
  <c r="E1417" i="3"/>
  <c r="G1417" i="3" s="1"/>
  <c r="E1416" i="3"/>
  <c r="G1416" i="3" s="1"/>
  <c r="E1415" i="3"/>
  <c r="G1415" i="3" s="1"/>
  <c r="E1414" i="3"/>
  <c r="G1414" i="3" s="1"/>
  <c r="E1413" i="3"/>
  <c r="G1413" i="3" s="1"/>
  <c r="E1412" i="3"/>
  <c r="G1412" i="3" s="1"/>
  <c r="E1411" i="3"/>
  <c r="G1411" i="3" s="1"/>
  <c r="E1410" i="3"/>
  <c r="G1410" i="3" s="1"/>
  <c r="E1407" i="3"/>
  <c r="G1407" i="3" s="1"/>
  <c r="E1406" i="3"/>
  <c r="G1406" i="3" s="1"/>
  <c r="E1405" i="3"/>
  <c r="G1405" i="3" s="1"/>
  <c r="E1404" i="3"/>
  <c r="G1404" i="3" s="1"/>
  <c r="E1403" i="3"/>
  <c r="G1403" i="3" s="1"/>
  <c r="E1402" i="3"/>
  <c r="G1402" i="3" s="1"/>
  <c r="E1401" i="3"/>
  <c r="G1401" i="3" s="1"/>
  <c r="E1400" i="3"/>
  <c r="G1400" i="3" s="1"/>
  <c r="E1399" i="3"/>
  <c r="G1399" i="3" s="1"/>
  <c r="E1398" i="3"/>
  <c r="G1398" i="3" s="1"/>
  <c r="E1397" i="3"/>
  <c r="G1397" i="3" s="1"/>
  <c r="E1396" i="3"/>
  <c r="G1396" i="3" s="1"/>
  <c r="E1393" i="3"/>
  <c r="G1393" i="3" s="1"/>
  <c r="E1391" i="3"/>
  <c r="G1391" i="3" s="1"/>
  <c r="E1390" i="3"/>
  <c r="G1390" i="3" s="1"/>
  <c r="E1389" i="3"/>
  <c r="G1389" i="3" s="1"/>
  <c r="E1388" i="3"/>
  <c r="G1388" i="3" s="1"/>
  <c r="E1387" i="3"/>
  <c r="G1387" i="3" s="1"/>
  <c r="E1386" i="3"/>
  <c r="G1386" i="3" s="1"/>
  <c r="E1385" i="3"/>
  <c r="G1385" i="3" s="1"/>
  <c r="E1384" i="3"/>
  <c r="G1384" i="3" s="1"/>
  <c r="E1383" i="3"/>
  <c r="G1383" i="3" s="1"/>
  <c r="E1382" i="3"/>
  <c r="G1382" i="3" s="1"/>
  <c r="E1381" i="3"/>
  <c r="G1381" i="3" s="1"/>
  <c r="E1380" i="3"/>
  <c r="G1380" i="3" s="1"/>
  <c r="E1377" i="3"/>
  <c r="G1377" i="3" s="1"/>
  <c r="E1376" i="3"/>
  <c r="G1376" i="3" s="1"/>
  <c r="E1375" i="3"/>
  <c r="G1375" i="3" s="1"/>
  <c r="E1374" i="3"/>
  <c r="G1374" i="3" s="1"/>
  <c r="E1373" i="3"/>
  <c r="G1373" i="3" s="1"/>
  <c r="E1372" i="3"/>
  <c r="G1372" i="3" s="1"/>
  <c r="E1371" i="3"/>
  <c r="G1371" i="3" s="1"/>
  <c r="E1370" i="3"/>
  <c r="G1370" i="3" s="1"/>
  <c r="E1369" i="3"/>
  <c r="G1369" i="3" s="1"/>
  <c r="E1368" i="3"/>
  <c r="G1368" i="3" s="1"/>
  <c r="E1367" i="3"/>
  <c r="G1367" i="3" s="1"/>
  <c r="E1366" i="3"/>
  <c r="G1366" i="3" s="1"/>
  <c r="E1365" i="3"/>
  <c r="G1365" i="3" s="1"/>
  <c r="E1362" i="3"/>
  <c r="G1362" i="3" s="1"/>
  <c r="E1361" i="3"/>
  <c r="G1361" i="3" s="1"/>
  <c r="E1360" i="3"/>
  <c r="G1360" i="3" s="1"/>
  <c r="E1359" i="3"/>
  <c r="G1359" i="3" s="1"/>
  <c r="E1358" i="3"/>
  <c r="G1358" i="3" s="1"/>
  <c r="E1357" i="3"/>
  <c r="G1357" i="3" s="1"/>
  <c r="E1356" i="3"/>
  <c r="G1356" i="3" s="1"/>
  <c r="E1355" i="3"/>
  <c r="G1355" i="3" s="1"/>
  <c r="E1354" i="3"/>
  <c r="G1354" i="3" s="1"/>
  <c r="E1353" i="3"/>
  <c r="G1353" i="3" s="1"/>
  <c r="E1352" i="3"/>
  <c r="G1352" i="3" s="1"/>
  <c r="E1351" i="3"/>
  <c r="G1351" i="3" s="1"/>
  <c r="E1348" i="3"/>
  <c r="G1348" i="3" s="1"/>
  <c r="E1347" i="3"/>
  <c r="G1347" i="3" s="1"/>
  <c r="E1346" i="3"/>
  <c r="G1346" i="3" s="1"/>
  <c r="E1345" i="3"/>
  <c r="G1345" i="3" s="1"/>
  <c r="E1344" i="3"/>
  <c r="G1344" i="3" s="1"/>
  <c r="E1343" i="3"/>
  <c r="G1343" i="3" s="1"/>
  <c r="E1342" i="3"/>
  <c r="G1342" i="3" s="1"/>
  <c r="E1341" i="3"/>
  <c r="G1341" i="3" s="1"/>
  <c r="E1340" i="3"/>
  <c r="G1340" i="3" s="1"/>
  <c r="E1339" i="3"/>
  <c r="G1339" i="3" s="1"/>
  <c r="E1338" i="3"/>
  <c r="G1338" i="3" s="1"/>
  <c r="E1337" i="3"/>
  <c r="G1337" i="3" s="1"/>
  <c r="E1334" i="3"/>
  <c r="G1334" i="3" s="1"/>
  <c r="E1333" i="3"/>
  <c r="G1333" i="3" s="1"/>
  <c r="E1332" i="3"/>
  <c r="G1332" i="3" s="1"/>
  <c r="E1331" i="3"/>
  <c r="G1331" i="3" s="1"/>
  <c r="E1330" i="3"/>
  <c r="G1330" i="3" s="1"/>
  <c r="E1329" i="3"/>
  <c r="G1329" i="3" s="1"/>
  <c r="E1328" i="3"/>
  <c r="G1328" i="3" s="1"/>
  <c r="E1327" i="3"/>
  <c r="G1327" i="3" s="1"/>
  <c r="E1326" i="3"/>
  <c r="G1326" i="3" s="1"/>
  <c r="E1325" i="3"/>
  <c r="G1325" i="3" s="1"/>
  <c r="E1324" i="3"/>
  <c r="G1324" i="3" s="1"/>
  <c r="E1323" i="3"/>
  <c r="G1323" i="3" s="1"/>
  <c r="E1322" i="3"/>
  <c r="G1322" i="3" s="1"/>
  <c r="E1319" i="3"/>
  <c r="G1319" i="3" s="1"/>
  <c r="E1318" i="3"/>
  <c r="G1318" i="3" s="1"/>
  <c r="E1316" i="3"/>
  <c r="G1316" i="3" s="1"/>
  <c r="E1315" i="3"/>
  <c r="G1315" i="3" s="1"/>
  <c r="E1314" i="3"/>
  <c r="G1314" i="3" s="1"/>
  <c r="E1313" i="3"/>
  <c r="G1313" i="3" s="1"/>
  <c r="E1312" i="3"/>
  <c r="G1312" i="3" s="1"/>
  <c r="E1311" i="3"/>
  <c r="G1311" i="3" s="1"/>
  <c r="E1310" i="3"/>
  <c r="G1310" i="3" s="1"/>
  <c r="E1309" i="3"/>
  <c r="G1309" i="3" s="1"/>
  <c r="E1308" i="3"/>
  <c r="G1308" i="3" s="1"/>
  <c r="E1307" i="3"/>
  <c r="G1307" i="3" s="1"/>
  <c r="E1306" i="3"/>
  <c r="G1306" i="3" s="1"/>
  <c r="E1303" i="3"/>
  <c r="G1303" i="3" s="1"/>
  <c r="E1302" i="3"/>
  <c r="G1302" i="3" s="1"/>
  <c r="E1301" i="3"/>
  <c r="G1301" i="3" s="1"/>
  <c r="E1300" i="3"/>
  <c r="G1300" i="3" s="1"/>
  <c r="E1299" i="3"/>
  <c r="G1299" i="3" s="1"/>
  <c r="E1298" i="3"/>
  <c r="G1298" i="3" s="1"/>
  <c r="E1297" i="3"/>
  <c r="G1297" i="3" s="1"/>
  <c r="E1296" i="3"/>
  <c r="G1296" i="3" s="1"/>
  <c r="E1295" i="3"/>
  <c r="G1295" i="3" s="1"/>
  <c r="E1294" i="3"/>
  <c r="G1294" i="3" s="1"/>
  <c r="E1293" i="3"/>
  <c r="G1293" i="3" s="1"/>
  <c r="E1292" i="3"/>
  <c r="G1292" i="3" s="1"/>
  <c r="E1291" i="3"/>
  <c r="G1291" i="3" s="1"/>
  <c r="E1288" i="3"/>
  <c r="G1288" i="3" s="1"/>
  <c r="E1287" i="3"/>
  <c r="G1287" i="3" s="1"/>
  <c r="E1286" i="3"/>
  <c r="G1286" i="3" s="1"/>
  <c r="E1285" i="3"/>
  <c r="G1285" i="3" s="1"/>
  <c r="E1284" i="3"/>
  <c r="G1284" i="3" s="1"/>
  <c r="E1283" i="3"/>
  <c r="G1283" i="3" s="1"/>
  <c r="E1282" i="3"/>
  <c r="G1282" i="3" s="1"/>
  <c r="E1281" i="3"/>
  <c r="G1281" i="3" s="1"/>
  <c r="E1280" i="3"/>
  <c r="G1280" i="3" s="1"/>
  <c r="E1279" i="3"/>
  <c r="G1279" i="3" s="1"/>
  <c r="E1278" i="3"/>
  <c r="G1278" i="3" s="1"/>
  <c r="E1277" i="3"/>
  <c r="G1277" i="3" s="1"/>
  <c r="E1274" i="3"/>
  <c r="G1274" i="3" s="1"/>
  <c r="E1273" i="3"/>
  <c r="G1273" i="3" s="1"/>
  <c r="E1272" i="3"/>
  <c r="G1272" i="3" s="1"/>
  <c r="E1271" i="3"/>
  <c r="G1271" i="3" s="1"/>
  <c r="E1270" i="3"/>
  <c r="G1270" i="3" s="1"/>
  <c r="E1269" i="3"/>
  <c r="G1269" i="3" s="1"/>
  <c r="E1268" i="3"/>
  <c r="G1268" i="3" s="1"/>
  <c r="E1267" i="3"/>
  <c r="G1267" i="3" s="1"/>
  <c r="E1266" i="3"/>
  <c r="G1266" i="3" s="1"/>
  <c r="E1265" i="3"/>
  <c r="G1265" i="3" s="1"/>
  <c r="E1264" i="3"/>
  <c r="G1264" i="3" s="1"/>
  <c r="E1263" i="3"/>
  <c r="G1263" i="3" s="1"/>
  <c r="E1260" i="3"/>
  <c r="G1260" i="3" s="1"/>
  <c r="E1258" i="3"/>
  <c r="G1258" i="3" s="1"/>
  <c r="E1257" i="3"/>
  <c r="G1257" i="3" s="1"/>
  <c r="E1256" i="3"/>
  <c r="G1256" i="3" s="1"/>
  <c r="E1255" i="3"/>
  <c r="G1255" i="3" s="1"/>
  <c r="E1254" i="3"/>
  <c r="G1254" i="3" s="1"/>
  <c r="E1253" i="3"/>
  <c r="G1253" i="3" s="1"/>
  <c r="E1252" i="3"/>
  <c r="G1252" i="3" s="1"/>
  <c r="E1251" i="3"/>
  <c r="G1251" i="3" s="1"/>
  <c r="E1250" i="3"/>
  <c r="G1250" i="3" s="1"/>
  <c r="E1249" i="3"/>
  <c r="G1249" i="3" s="1"/>
  <c r="E1248" i="3"/>
  <c r="G1248" i="3" s="1"/>
  <c r="E1247" i="3"/>
  <c r="G1247" i="3" s="1"/>
  <c r="E1246" i="3"/>
  <c r="G1246" i="3" s="1"/>
  <c r="E1245" i="3"/>
  <c r="G1245" i="3" s="1"/>
  <c r="E1244" i="3"/>
  <c r="G1244" i="3" s="1"/>
  <c r="E1243" i="3"/>
  <c r="G1243" i="3" s="1"/>
  <c r="E1242" i="3"/>
  <c r="G1242" i="3" s="1"/>
  <c r="E1241" i="3"/>
  <c r="G1241" i="3" s="1"/>
  <c r="E1240" i="3"/>
  <c r="G1240" i="3" s="1"/>
  <c r="E1239" i="3"/>
  <c r="G1239" i="3" s="1"/>
  <c r="E1238" i="3"/>
  <c r="G1238" i="3" s="1"/>
  <c r="E1237" i="3"/>
  <c r="G1237" i="3" s="1"/>
  <c r="E1236" i="3"/>
  <c r="G1236" i="3" s="1"/>
  <c r="E1235" i="3"/>
  <c r="G1235" i="3" s="1"/>
  <c r="E1232" i="3"/>
  <c r="G1232" i="3" s="1"/>
  <c r="E1231" i="3"/>
  <c r="G1231" i="3" s="1"/>
  <c r="E1230" i="3"/>
  <c r="G1230" i="3" s="1"/>
  <c r="E1229" i="3"/>
  <c r="G1229" i="3" s="1"/>
  <c r="E1228" i="3"/>
  <c r="G1228" i="3" s="1"/>
  <c r="E1227" i="3"/>
  <c r="G1227" i="3" s="1"/>
  <c r="E1226" i="3"/>
  <c r="G1226" i="3" s="1"/>
  <c r="E1225" i="3"/>
  <c r="G1225" i="3" s="1"/>
  <c r="E1224" i="3"/>
  <c r="G1224" i="3" s="1"/>
  <c r="E1223" i="3"/>
  <c r="G1223" i="3" s="1"/>
  <c r="E1222" i="3"/>
  <c r="G1222" i="3" s="1"/>
  <c r="E1221" i="3"/>
  <c r="G1221" i="3" s="1"/>
  <c r="E1220" i="3"/>
  <c r="G1220" i="3" s="1"/>
  <c r="E1219" i="3"/>
  <c r="G1219" i="3" s="1"/>
  <c r="E1218" i="3"/>
  <c r="G1218" i="3" s="1"/>
  <c r="E1215" i="3"/>
  <c r="G1215" i="3" s="1"/>
  <c r="E1214" i="3"/>
  <c r="G1214" i="3" s="1"/>
  <c r="E1213" i="3"/>
  <c r="G1213" i="3" s="1"/>
  <c r="E1212" i="3"/>
  <c r="G1212" i="3" s="1"/>
  <c r="E1211" i="3"/>
  <c r="G1211" i="3" s="1"/>
  <c r="E1210" i="3"/>
  <c r="G1210" i="3" s="1"/>
  <c r="E1209" i="3"/>
  <c r="G1209" i="3" s="1"/>
  <c r="E1208" i="3"/>
  <c r="G1208" i="3" s="1"/>
  <c r="E1207" i="3"/>
  <c r="G1207" i="3" s="1"/>
  <c r="E1206" i="3"/>
  <c r="G1206" i="3" s="1"/>
  <c r="E1205" i="3"/>
  <c r="G1205" i="3" s="1"/>
  <c r="E1204" i="3"/>
  <c r="G1204" i="3" s="1"/>
  <c r="E1203" i="3"/>
  <c r="G1203" i="3" s="1"/>
  <c r="E1202" i="3"/>
  <c r="G1202" i="3" s="1"/>
  <c r="E1201" i="3"/>
  <c r="G1201" i="3" s="1"/>
  <c r="E1200" i="3"/>
  <c r="G1200" i="3" s="1"/>
  <c r="E1199" i="3"/>
  <c r="G1199" i="3" s="1"/>
  <c r="E1198" i="3"/>
  <c r="G1198" i="3" s="1"/>
  <c r="E1197" i="3"/>
  <c r="G1197" i="3" s="1"/>
  <c r="E1196" i="3"/>
  <c r="G1196" i="3" s="1"/>
  <c r="E1193" i="3"/>
  <c r="G1193" i="3" s="1"/>
  <c r="E1192" i="3"/>
  <c r="G1192" i="3" s="1"/>
  <c r="E1191" i="3"/>
  <c r="G1191" i="3" s="1"/>
  <c r="E1190" i="3"/>
  <c r="G1190" i="3" s="1"/>
  <c r="E1189" i="3"/>
  <c r="G1189" i="3" s="1"/>
  <c r="E1188" i="3"/>
  <c r="G1188" i="3" s="1"/>
  <c r="E1187" i="3"/>
  <c r="G1187" i="3" s="1"/>
  <c r="E1186" i="3"/>
  <c r="G1186" i="3" s="1"/>
  <c r="E1185" i="3"/>
  <c r="G1185" i="3" s="1"/>
  <c r="E1184" i="3"/>
  <c r="G1184" i="3" s="1"/>
  <c r="E1183" i="3"/>
  <c r="G1183" i="3" s="1"/>
  <c r="E1182" i="3"/>
  <c r="G1182" i="3" s="1"/>
  <c r="E1181" i="3"/>
  <c r="G1181" i="3" s="1"/>
  <c r="E1180" i="3"/>
  <c r="G1180" i="3" s="1"/>
  <c r="E1179" i="3"/>
  <c r="G1179" i="3" s="1"/>
  <c r="E1178" i="3"/>
  <c r="G1178" i="3" s="1"/>
  <c r="E1177" i="3"/>
  <c r="G1177" i="3" s="1"/>
  <c r="E1176" i="3"/>
  <c r="G1176" i="3" s="1"/>
  <c r="E1175" i="3"/>
  <c r="G1175" i="3" s="1"/>
  <c r="E1174" i="3"/>
  <c r="G1174" i="3" s="1"/>
  <c r="E1173" i="3"/>
  <c r="G1173" i="3" s="1"/>
  <c r="E1172" i="3"/>
  <c r="G1172" i="3" s="1"/>
  <c r="E1171" i="3"/>
  <c r="G1171" i="3" s="1"/>
  <c r="E1170" i="3"/>
  <c r="G1170" i="3" s="1"/>
  <c r="E1164" i="3"/>
  <c r="G1164" i="3" s="1"/>
  <c r="E1163" i="3"/>
  <c r="G1163" i="3" s="1"/>
  <c r="E1162" i="3"/>
  <c r="G1162" i="3" s="1"/>
  <c r="E1161" i="3"/>
  <c r="G1161" i="3" s="1"/>
  <c r="E1160" i="3"/>
  <c r="G1160" i="3" s="1"/>
  <c r="E1159" i="3"/>
  <c r="G1159" i="3" s="1"/>
  <c r="E1158" i="3"/>
  <c r="G1158" i="3" s="1"/>
  <c r="E1157" i="3"/>
  <c r="G1157" i="3" s="1"/>
  <c r="E1156" i="3"/>
  <c r="G1156" i="3" s="1"/>
  <c r="E1155" i="3"/>
  <c r="G1155" i="3" s="1"/>
  <c r="E1154" i="3"/>
  <c r="G1154" i="3" s="1"/>
  <c r="E1153" i="3"/>
  <c r="G1153" i="3" s="1"/>
  <c r="E1152" i="3"/>
  <c r="G1152" i="3" s="1"/>
  <c r="E1151" i="3"/>
  <c r="G1151" i="3" s="1"/>
  <c r="E1148" i="3"/>
  <c r="G1148" i="3" s="1"/>
  <c r="E1146" i="3"/>
  <c r="G1146" i="3" s="1"/>
  <c r="E1145" i="3"/>
  <c r="G1145" i="3" s="1"/>
  <c r="E1144" i="3"/>
  <c r="G1144" i="3" s="1"/>
  <c r="E1143" i="3"/>
  <c r="G1143" i="3" s="1"/>
  <c r="E1142" i="3"/>
  <c r="G1142" i="3" s="1"/>
  <c r="E1141" i="3"/>
  <c r="G1141" i="3" s="1"/>
  <c r="E1140" i="3"/>
  <c r="G1140" i="3" s="1"/>
  <c r="E1139" i="3"/>
  <c r="G1139" i="3" s="1"/>
  <c r="E1138" i="3"/>
  <c r="G1138" i="3" s="1"/>
  <c r="E1137" i="3"/>
  <c r="G1137" i="3" s="1"/>
  <c r="E1136" i="3"/>
  <c r="G1136" i="3" s="1"/>
  <c r="E1135" i="3"/>
  <c r="G1135" i="3" s="1"/>
  <c r="E1134" i="3"/>
  <c r="G1134" i="3" s="1"/>
  <c r="E1133" i="3"/>
  <c r="G1133" i="3" s="1"/>
  <c r="E1132" i="3"/>
  <c r="G1132" i="3" s="1"/>
  <c r="E1131" i="3"/>
  <c r="G1131" i="3" s="1"/>
  <c r="E1130" i="3"/>
  <c r="G1130" i="3" s="1"/>
  <c r="E1129" i="3"/>
  <c r="G1129" i="3" s="1"/>
  <c r="E1128" i="3"/>
  <c r="G1128" i="3" s="1"/>
  <c r="E1127" i="3"/>
  <c r="G1127" i="3" s="1"/>
  <c r="E1126" i="3"/>
  <c r="G1126" i="3" s="1"/>
  <c r="E1125" i="3"/>
  <c r="G1125" i="3" s="1"/>
  <c r="E1124" i="3"/>
  <c r="G1124" i="3" s="1"/>
  <c r="E1123" i="3"/>
  <c r="G1123" i="3" s="1"/>
  <c r="E1122" i="3"/>
  <c r="G1122" i="3" s="1"/>
  <c r="E1121" i="3"/>
  <c r="G1121" i="3" s="1"/>
  <c r="E1120" i="3"/>
  <c r="G1120" i="3" s="1"/>
  <c r="E1119" i="3"/>
  <c r="G1119" i="3" s="1"/>
  <c r="E1118" i="3"/>
  <c r="G1118" i="3" s="1"/>
  <c r="E1117" i="3"/>
  <c r="G1117" i="3" s="1"/>
  <c r="E1116" i="3"/>
  <c r="G1116" i="3" s="1"/>
  <c r="E1115" i="3"/>
  <c r="G1115" i="3" s="1"/>
  <c r="E1114" i="3"/>
  <c r="G1114" i="3" s="1"/>
  <c r="E1113" i="3"/>
  <c r="G1113" i="3" s="1"/>
  <c r="E1112" i="3"/>
  <c r="G1112" i="3" s="1"/>
  <c r="E1111" i="3"/>
  <c r="G1111" i="3" s="1"/>
  <c r="E1110" i="3"/>
  <c r="G1110" i="3" s="1"/>
  <c r="E1109" i="3"/>
  <c r="G1109" i="3" s="1"/>
  <c r="E1108" i="3"/>
  <c r="G1108" i="3" s="1"/>
  <c r="E1107" i="3"/>
  <c r="G1107" i="3" s="1"/>
  <c r="E1105" i="3"/>
  <c r="G1105" i="3" s="1"/>
  <c r="E1104" i="3"/>
  <c r="G1104" i="3" s="1"/>
  <c r="E1103" i="3"/>
  <c r="G1103" i="3" s="1"/>
  <c r="E1102" i="3"/>
  <c r="G1102" i="3" s="1"/>
  <c r="E1101" i="3"/>
  <c r="G1101" i="3" s="1"/>
  <c r="E1096" i="3"/>
  <c r="G1096" i="3" s="1"/>
  <c r="E1095" i="3"/>
  <c r="G1095" i="3" s="1"/>
  <c r="E1094" i="3"/>
  <c r="G1094" i="3" s="1"/>
  <c r="E1090" i="3"/>
  <c r="G1090" i="3" s="1"/>
  <c r="E1089" i="3"/>
  <c r="G1089" i="3" s="1"/>
  <c r="E1088" i="3"/>
  <c r="G1088" i="3" s="1"/>
  <c r="E1087" i="3"/>
  <c r="G1087" i="3" s="1"/>
  <c r="E1086" i="3"/>
  <c r="G1086" i="3" s="1"/>
  <c r="E1085" i="3"/>
  <c r="G1085" i="3" s="1"/>
  <c r="E1084" i="3"/>
  <c r="G1084" i="3" s="1"/>
  <c r="E1083" i="3"/>
  <c r="G1083" i="3" s="1"/>
  <c r="E1078" i="3"/>
  <c r="G1078" i="3" s="1"/>
  <c r="E1077" i="3"/>
  <c r="G1077" i="3" s="1"/>
  <c r="E1076" i="3"/>
  <c r="G1076" i="3" s="1"/>
  <c r="E1075" i="3"/>
  <c r="G1075" i="3" s="1"/>
  <c r="E1074" i="3"/>
  <c r="G1074" i="3" s="1"/>
  <c r="E1069" i="3"/>
  <c r="G1069" i="3" s="1"/>
  <c r="E1068" i="3"/>
  <c r="G1068" i="3" s="1"/>
  <c r="E1067" i="3"/>
  <c r="G1067" i="3" s="1"/>
  <c r="E1066" i="3"/>
  <c r="G1066" i="3" s="1"/>
  <c r="E1065" i="3"/>
  <c r="G1065" i="3" s="1"/>
  <c r="E1064" i="3"/>
  <c r="G1064" i="3" s="1"/>
  <c r="E1063" i="3"/>
  <c r="G1063" i="3" s="1"/>
  <c r="E1062" i="3"/>
  <c r="G1062" i="3" s="1"/>
  <c r="E1058" i="3"/>
  <c r="G1058" i="3" s="1"/>
  <c r="E1057" i="3"/>
  <c r="G1057" i="3" s="1"/>
  <c r="E1056" i="3"/>
  <c r="G1056" i="3" s="1"/>
  <c r="E1054" i="3"/>
  <c r="G1054" i="3" s="1"/>
  <c r="E1053" i="3"/>
  <c r="G1053" i="3" s="1"/>
  <c r="E1052" i="3"/>
  <c r="G1052" i="3" s="1"/>
  <c r="E1049" i="3"/>
  <c r="G1049" i="3" s="1"/>
  <c r="E1048" i="3"/>
  <c r="G1048" i="3" s="1"/>
  <c r="E1047" i="3"/>
  <c r="G1047" i="3" s="1"/>
  <c r="E1046" i="3"/>
  <c r="G1046" i="3" s="1"/>
  <c r="E1045" i="3"/>
  <c r="G1045" i="3" s="1"/>
  <c r="E1044" i="3"/>
  <c r="G1044" i="3" s="1"/>
  <c r="E1043" i="3"/>
  <c r="G1043" i="3" s="1"/>
  <c r="E1042" i="3"/>
  <c r="G1042" i="3" s="1"/>
  <c r="E1041" i="3"/>
  <c r="G1041" i="3" s="1"/>
  <c r="E1040" i="3"/>
  <c r="G1040" i="3" s="1"/>
  <c r="E1039" i="3"/>
  <c r="G1039" i="3" s="1"/>
  <c r="E1038" i="3"/>
  <c r="G1038" i="3" s="1"/>
  <c r="E1037" i="3"/>
  <c r="G1037" i="3" s="1"/>
  <c r="E1036" i="3"/>
  <c r="G1036" i="3" s="1"/>
  <c r="E1035" i="3"/>
  <c r="G1035" i="3" s="1"/>
  <c r="E1034" i="3"/>
  <c r="G1034" i="3" s="1"/>
  <c r="E1033" i="3"/>
  <c r="G1033" i="3" s="1"/>
  <c r="E1030" i="3"/>
  <c r="G1030" i="3" s="1"/>
  <c r="E1029" i="3"/>
  <c r="G1029" i="3" s="1"/>
  <c r="E1028" i="3"/>
  <c r="G1028" i="3" s="1"/>
  <c r="E1027" i="3"/>
  <c r="G1027" i="3" s="1"/>
  <c r="E1026" i="3"/>
  <c r="G1026" i="3" s="1"/>
  <c r="E1025" i="3"/>
  <c r="G1025" i="3" s="1"/>
  <c r="E1024" i="3"/>
  <c r="G1024" i="3" s="1"/>
  <c r="E1023" i="3"/>
  <c r="G1023" i="3" s="1"/>
  <c r="E1022" i="3"/>
  <c r="G1022" i="3" s="1"/>
  <c r="E1021" i="3"/>
  <c r="G1021" i="3" s="1"/>
  <c r="E1020" i="3"/>
  <c r="G1020" i="3" s="1"/>
  <c r="E1019" i="3"/>
  <c r="G1019" i="3" s="1"/>
  <c r="E1018" i="3"/>
  <c r="G1018" i="3" s="1"/>
  <c r="E1017" i="3"/>
  <c r="G1017" i="3" s="1"/>
  <c r="E1016" i="3"/>
  <c r="G1016" i="3" s="1"/>
  <c r="E1015" i="3"/>
  <c r="G1015" i="3" s="1"/>
  <c r="E1014" i="3"/>
  <c r="G1014" i="3" s="1"/>
  <c r="E1013" i="3"/>
  <c r="G1013" i="3" s="1"/>
  <c r="E1010" i="3"/>
  <c r="G1010" i="3" s="1"/>
  <c r="E1009" i="3"/>
  <c r="G1009" i="3" s="1"/>
  <c r="E1008" i="3"/>
  <c r="G1008" i="3" s="1"/>
  <c r="E1007" i="3"/>
  <c r="G1007" i="3" s="1"/>
  <c r="E1006" i="3"/>
  <c r="G1006" i="3" s="1"/>
  <c r="E1005" i="3"/>
  <c r="G1005" i="3" s="1"/>
  <c r="E1004" i="3"/>
  <c r="G1004" i="3" s="1"/>
  <c r="E1003" i="3"/>
  <c r="G1003" i="3" s="1"/>
  <c r="E1002" i="3"/>
  <c r="G1002" i="3" s="1"/>
  <c r="E1001" i="3"/>
  <c r="G1001" i="3" s="1"/>
  <c r="E1000" i="3"/>
  <c r="G1000" i="3" s="1"/>
  <c r="E999" i="3"/>
  <c r="G999" i="3" s="1"/>
  <c r="E998" i="3"/>
  <c r="G998" i="3" s="1"/>
  <c r="E997" i="3"/>
  <c r="G997" i="3" s="1"/>
  <c r="E996" i="3"/>
  <c r="G996" i="3" s="1"/>
  <c r="E995" i="3"/>
  <c r="G995" i="3" s="1"/>
  <c r="E994" i="3"/>
  <c r="G994" i="3" s="1"/>
  <c r="E993" i="3"/>
  <c r="G993" i="3" s="1"/>
  <c r="E992" i="3"/>
  <c r="G992" i="3" s="1"/>
  <c r="E991" i="3"/>
  <c r="G991" i="3" s="1"/>
  <c r="E990" i="3"/>
  <c r="G990" i="3" s="1"/>
  <c r="E987" i="3"/>
  <c r="G987" i="3" s="1"/>
  <c r="E986" i="3"/>
  <c r="G986" i="3" s="1"/>
  <c r="E985" i="3"/>
  <c r="G985" i="3" s="1"/>
  <c r="E984" i="3"/>
  <c r="G984" i="3" s="1"/>
  <c r="E983" i="3"/>
  <c r="G983" i="3" s="1"/>
  <c r="E982" i="3"/>
  <c r="G982" i="3" s="1"/>
  <c r="E981" i="3"/>
  <c r="G981" i="3" s="1"/>
  <c r="E980" i="3"/>
  <c r="G980" i="3" s="1"/>
  <c r="E979" i="3"/>
  <c r="G979" i="3" s="1"/>
  <c r="E978" i="3"/>
  <c r="G978" i="3" s="1"/>
  <c r="E977" i="3"/>
  <c r="G977" i="3" s="1"/>
  <c r="E976" i="3"/>
  <c r="G976" i="3" s="1"/>
  <c r="E975" i="3"/>
  <c r="G975" i="3" s="1"/>
  <c r="E974" i="3"/>
  <c r="G974" i="3" s="1"/>
  <c r="E973" i="3"/>
  <c r="G973" i="3" s="1"/>
  <c r="E972" i="3"/>
  <c r="G972" i="3" s="1"/>
  <c r="E971" i="3"/>
  <c r="G971" i="3" s="1"/>
  <c r="E970" i="3"/>
  <c r="G970" i="3" s="1"/>
  <c r="E969" i="3"/>
  <c r="G969" i="3" s="1"/>
  <c r="E968" i="3"/>
  <c r="G968" i="3" s="1"/>
  <c r="E965" i="3"/>
  <c r="G965" i="3" s="1"/>
  <c r="E964" i="3"/>
  <c r="G964" i="3" s="1"/>
  <c r="E963" i="3"/>
  <c r="G963" i="3" s="1"/>
  <c r="E962" i="3"/>
  <c r="G962" i="3" s="1"/>
  <c r="E961" i="3"/>
  <c r="G961" i="3" s="1"/>
  <c r="E960" i="3"/>
  <c r="G960" i="3" s="1"/>
  <c r="E959" i="3"/>
  <c r="G959" i="3" s="1"/>
  <c r="E958" i="3"/>
  <c r="G958" i="3" s="1"/>
  <c r="E957" i="3"/>
  <c r="G957" i="3" s="1"/>
  <c r="E956" i="3"/>
  <c r="G956" i="3" s="1"/>
  <c r="E955" i="3"/>
  <c r="G955" i="3" s="1"/>
  <c r="E954" i="3"/>
  <c r="G954" i="3" s="1"/>
  <c r="E953" i="3"/>
  <c r="G953" i="3" s="1"/>
  <c r="E952" i="3"/>
  <c r="G952" i="3" s="1"/>
  <c r="E951" i="3"/>
  <c r="G951" i="3" s="1"/>
  <c r="E950" i="3"/>
  <c r="G950" i="3" s="1"/>
  <c r="E949" i="3"/>
  <c r="G949" i="3" s="1"/>
  <c r="E948" i="3"/>
  <c r="G948" i="3" s="1"/>
  <c r="E947" i="3"/>
  <c r="G947" i="3" s="1"/>
  <c r="E946" i="3"/>
  <c r="G946" i="3" s="1"/>
  <c r="E943" i="3"/>
  <c r="G943" i="3" s="1"/>
  <c r="E942" i="3"/>
  <c r="G942" i="3" s="1"/>
  <c r="E941" i="3"/>
  <c r="G941" i="3" s="1"/>
  <c r="E940" i="3"/>
  <c r="G940" i="3" s="1"/>
  <c r="E939" i="3"/>
  <c r="G939" i="3" s="1"/>
  <c r="E938" i="3"/>
  <c r="G938" i="3" s="1"/>
  <c r="E937" i="3"/>
  <c r="G937" i="3" s="1"/>
  <c r="E936" i="3"/>
  <c r="G936" i="3" s="1"/>
  <c r="E935" i="3"/>
  <c r="G935" i="3" s="1"/>
  <c r="E934" i="3"/>
  <c r="G934" i="3" s="1"/>
  <c r="E933" i="3"/>
  <c r="G933" i="3" s="1"/>
  <c r="E932" i="3"/>
  <c r="G932" i="3" s="1"/>
  <c r="E931" i="3"/>
  <c r="G931" i="3" s="1"/>
  <c r="E930" i="3"/>
  <c r="G930" i="3" s="1"/>
  <c r="E929" i="3"/>
  <c r="G929" i="3" s="1"/>
  <c r="E928" i="3"/>
  <c r="G928" i="3" s="1"/>
  <c r="E927" i="3"/>
  <c r="G927" i="3" s="1"/>
  <c r="E926" i="3"/>
  <c r="G926" i="3" s="1"/>
  <c r="E925" i="3"/>
  <c r="G925" i="3" s="1"/>
  <c r="E922" i="3"/>
  <c r="G922" i="3" s="1"/>
  <c r="E921" i="3"/>
  <c r="G921" i="3" s="1"/>
  <c r="E920" i="3"/>
  <c r="G920" i="3" s="1"/>
  <c r="E919" i="3"/>
  <c r="G919" i="3" s="1"/>
  <c r="E918" i="3"/>
  <c r="G918" i="3" s="1"/>
  <c r="E917" i="3"/>
  <c r="G917" i="3" s="1"/>
  <c r="E916" i="3"/>
  <c r="G916" i="3" s="1"/>
  <c r="E915" i="3"/>
  <c r="G915" i="3" s="1"/>
  <c r="E914" i="3"/>
  <c r="G914" i="3" s="1"/>
  <c r="E913" i="3"/>
  <c r="G913" i="3" s="1"/>
  <c r="E912" i="3"/>
  <c r="G912" i="3" s="1"/>
  <c r="E911" i="3"/>
  <c r="G911" i="3" s="1"/>
  <c r="E910" i="3"/>
  <c r="G910" i="3" s="1"/>
  <c r="E909" i="3"/>
  <c r="G909" i="3" s="1"/>
  <c r="E908" i="3"/>
  <c r="G908" i="3" s="1"/>
  <c r="E907" i="3"/>
  <c r="G907" i="3" s="1"/>
  <c r="E906" i="3"/>
  <c r="G906" i="3" s="1"/>
  <c r="E905" i="3"/>
  <c r="G905" i="3" s="1"/>
  <c r="E904" i="3"/>
  <c r="G904" i="3" s="1"/>
  <c r="E903" i="3"/>
  <c r="G903" i="3" s="1"/>
  <c r="E900" i="3"/>
  <c r="G900" i="3" s="1"/>
  <c r="E899" i="3"/>
  <c r="G899" i="3" s="1"/>
  <c r="E898" i="3"/>
  <c r="G898" i="3" s="1"/>
  <c r="E897" i="3"/>
  <c r="G897" i="3" s="1"/>
  <c r="E896" i="3"/>
  <c r="G896" i="3" s="1"/>
  <c r="E895" i="3"/>
  <c r="G895" i="3" s="1"/>
  <c r="E894" i="3"/>
  <c r="G894" i="3" s="1"/>
  <c r="E893" i="3"/>
  <c r="G893" i="3" s="1"/>
  <c r="E892" i="3"/>
  <c r="G892" i="3" s="1"/>
  <c r="E891" i="3"/>
  <c r="G891" i="3" s="1"/>
  <c r="E890" i="3"/>
  <c r="G890" i="3" s="1"/>
  <c r="E889" i="3"/>
  <c r="G889" i="3" s="1"/>
  <c r="E888" i="3"/>
  <c r="G888" i="3" s="1"/>
  <c r="E887" i="3"/>
  <c r="G887" i="3" s="1"/>
  <c r="E886" i="3"/>
  <c r="G886" i="3" s="1"/>
  <c r="E885" i="3"/>
  <c r="G885" i="3" s="1"/>
  <c r="E884" i="3"/>
  <c r="G884" i="3" s="1"/>
  <c r="E883" i="3"/>
  <c r="G883" i="3" s="1"/>
  <c r="E882" i="3"/>
  <c r="G882" i="3" s="1"/>
  <c r="E881" i="3"/>
  <c r="G881" i="3" s="1"/>
  <c r="E878" i="3"/>
  <c r="G878" i="3" s="1"/>
  <c r="E877" i="3"/>
  <c r="G877" i="3" s="1"/>
  <c r="E876" i="3"/>
  <c r="G876" i="3" s="1"/>
  <c r="E875" i="3"/>
  <c r="G875" i="3" s="1"/>
  <c r="E874" i="3"/>
  <c r="G874" i="3" s="1"/>
  <c r="E873" i="3"/>
  <c r="G873" i="3" s="1"/>
  <c r="E872" i="3"/>
  <c r="G872" i="3" s="1"/>
  <c r="E871" i="3"/>
  <c r="G871" i="3" s="1"/>
  <c r="E870" i="3"/>
  <c r="G870" i="3" s="1"/>
  <c r="E869" i="3"/>
  <c r="G869" i="3" s="1"/>
  <c r="E868" i="3"/>
  <c r="G868" i="3" s="1"/>
  <c r="E867" i="3"/>
  <c r="G867" i="3" s="1"/>
  <c r="E866" i="3"/>
  <c r="G866" i="3" s="1"/>
  <c r="E865" i="3"/>
  <c r="G865" i="3" s="1"/>
  <c r="E864" i="3"/>
  <c r="G864" i="3" s="1"/>
  <c r="E863" i="3"/>
  <c r="G863" i="3" s="1"/>
  <c r="E862" i="3"/>
  <c r="G862" i="3" s="1"/>
  <c r="E861" i="3"/>
  <c r="G861" i="3" s="1"/>
  <c r="E858" i="3"/>
  <c r="G858" i="3" s="1"/>
  <c r="E857" i="3"/>
  <c r="G857" i="3" s="1"/>
  <c r="E856" i="3"/>
  <c r="G856" i="3" s="1"/>
  <c r="E855" i="3"/>
  <c r="G855" i="3" s="1"/>
  <c r="E854" i="3"/>
  <c r="G854" i="3" s="1"/>
  <c r="E853" i="3"/>
  <c r="G853" i="3" s="1"/>
  <c r="E852" i="3"/>
  <c r="G852" i="3" s="1"/>
  <c r="E851" i="3"/>
  <c r="G851" i="3" s="1"/>
  <c r="E850" i="3"/>
  <c r="G850" i="3" s="1"/>
  <c r="E849" i="3"/>
  <c r="G849" i="3" s="1"/>
  <c r="E848" i="3"/>
  <c r="G848" i="3" s="1"/>
  <c r="E847" i="3"/>
  <c r="G847" i="3" s="1"/>
  <c r="E846" i="3"/>
  <c r="G846" i="3" s="1"/>
  <c r="E845" i="3"/>
  <c r="G845" i="3" s="1"/>
  <c r="E844" i="3"/>
  <c r="G844" i="3" s="1"/>
  <c r="E843" i="3"/>
  <c r="G843" i="3" s="1"/>
  <c r="E842" i="3"/>
  <c r="G842" i="3" s="1"/>
  <c r="E841" i="3"/>
  <c r="G841" i="3" s="1"/>
  <c r="E838" i="3"/>
  <c r="G838" i="3" s="1"/>
  <c r="E837" i="3"/>
  <c r="G837" i="3" s="1"/>
  <c r="E836" i="3"/>
  <c r="G836" i="3" s="1"/>
  <c r="E835" i="3"/>
  <c r="G835" i="3" s="1"/>
  <c r="E834" i="3"/>
  <c r="G834" i="3" s="1"/>
  <c r="E833" i="3"/>
  <c r="G833" i="3" s="1"/>
  <c r="E832" i="3"/>
  <c r="G832" i="3" s="1"/>
  <c r="E831" i="3"/>
  <c r="G831" i="3" s="1"/>
  <c r="E830" i="3"/>
  <c r="G830" i="3" s="1"/>
  <c r="E829" i="3"/>
  <c r="G829" i="3" s="1"/>
  <c r="E828" i="3"/>
  <c r="G828" i="3" s="1"/>
  <c r="E827" i="3"/>
  <c r="G827" i="3" s="1"/>
  <c r="E826" i="3"/>
  <c r="G826" i="3" s="1"/>
  <c r="E825" i="3"/>
  <c r="G825" i="3" s="1"/>
  <c r="E824" i="3"/>
  <c r="G824" i="3" s="1"/>
  <c r="E823" i="3"/>
  <c r="G823" i="3" s="1"/>
  <c r="E822" i="3"/>
  <c r="G822" i="3" s="1"/>
  <c r="E819" i="3"/>
  <c r="G819" i="3" s="1"/>
  <c r="E818" i="3"/>
  <c r="G818" i="3" s="1"/>
  <c r="E817" i="3"/>
  <c r="G817" i="3" s="1"/>
  <c r="E816" i="3"/>
  <c r="G816" i="3" s="1"/>
  <c r="E815" i="3"/>
  <c r="G815" i="3" s="1"/>
  <c r="E814" i="3"/>
  <c r="G814" i="3" s="1"/>
  <c r="E813" i="3"/>
  <c r="G813" i="3" s="1"/>
  <c r="E812" i="3"/>
  <c r="G812" i="3" s="1"/>
  <c r="E811" i="3"/>
  <c r="G811" i="3" s="1"/>
  <c r="E810" i="3"/>
  <c r="G810" i="3" s="1"/>
  <c r="E809" i="3"/>
  <c r="G809" i="3" s="1"/>
  <c r="E808" i="3"/>
  <c r="G808" i="3" s="1"/>
  <c r="E807" i="3"/>
  <c r="G807" i="3" s="1"/>
  <c r="E806" i="3"/>
  <c r="G806" i="3" s="1"/>
  <c r="E805" i="3"/>
  <c r="G805" i="3" s="1"/>
  <c r="E804" i="3"/>
  <c r="G804" i="3" s="1"/>
  <c r="E803" i="3"/>
  <c r="G803" i="3" s="1"/>
  <c r="E802" i="3"/>
  <c r="G802" i="3" s="1"/>
  <c r="E801" i="3"/>
  <c r="G801" i="3" s="1"/>
  <c r="E800" i="3"/>
  <c r="G800" i="3" s="1"/>
  <c r="E799" i="3"/>
  <c r="G799" i="3" s="1"/>
  <c r="E798" i="3"/>
  <c r="G798" i="3" s="1"/>
  <c r="E797" i="3"/>
  <c r="G797" i="3" s="1"/>
  <c r="E796" i="3"/>
  <c r="G796" i="3" s="1"/>
  <c r="E795" i="3"/>
  <c r="G795" i="3" s="1"/>
  <c r="E794" i="3"/>
  <c r="G794" i="3" s="1"/>
  <c r="E793" i="3"/>
  <c r="G793" i="3" s="1"/>
  <c r="E792" i="3"/>
  <c r="G792" i="3" s="1"/>
  <c r="E791" i="3"/>
  <c r="G791" i="3" s="1"/>
  <c r="E790" i="3"/>
  <c r="G790" i="3" s="1"/>
  <c r="E789" i="3"/>
  <c r="G789" i="3" s="1"/>
  <c r="E788" i="3"/>
  <c r="G788" i="3" s="1"/>
  <c r="E787" i="3"/>
  <c r="G787" i="3" s="1"/>
  <c r="E786" i="3"/>
  <c r="G786" i="3" s="1"/>
  <c r="E785" i="3"/>
  <c r="G785" i="3" s="1"/>
  <c r="E784" i="3"/>
  <c r="G784" i="3" s="1"/>
  <c r="E783" i="3"/>
  <c r="G783" i="3" s="1"/>
  <c r="E782" i="3"/>
  <c r="G782" i="3" s="1"/>
  <c r="E781" i="3"/>
  <c r="G781" i="3" s="1"/>
  <c r="E780" i="3"/>
  <c r="G780" i="3" s="1"/>
  <c r="E779" i="3"/>
  <c r="G779" i="3" s="1"/>
  <c r="E778" i="3"/>
  <c r="G778" i="3" s="1"/>
  <c r="E777" i="3"/>
  <c r="G777" i="3" s="1"/>
  <c r="E776" i="3"/>
  <c r="G776" i="3" s="1"/>
  <c r="E775" i="3"/>
  <c r="G775" i="3" s="1"/>
  <c r="E774" i="3"/>
  <c r="G774" i="3" s="1"/>
  <c r="E773" i="3"/>
  <c r="G773" i="3" s="1"/>
  <c r="E772" i="3"/>
  <c r="G772" i="3" s="1"/>
  <c r="E771" i="3"/>
  <c r="G771" i="3" s="1"/>
  <c r="E770" i="3"/>
  <c r="G770" i="3" s="1"/>
  <c r="E769" i="3"/>
  <c r="G769" i="3" s="1"/>
  <c r="E768" i="3"/>
  <c r="G768" i="3" s="1"/>
  <c r="E767" i="3"/>
  <c r="G767" i="3" s="1"/>
  <c r="E766" i="3"/>
  <c r="G766" i="3" s="1"/>
  <c r="E765" i="3"/>
  <c r="G765" i="3" s="1"/>
  <c r="E764" i="3"/>
  <c r="G764" i="3" s="1"/>
  <c r="E763" i="3"/>
  <c r="G763" i="3" s="1"/>
  <c r="E762" i="3"/>
  <c r="G762" i="3" s="1"/>
  <c r="E761" i="3"/>
  <c r="G761" i="3" s="1"/>
  <c r="E760" i="3"/>
  <c r="G760" i="3" s="1"/>
  <c r="E759" i="3"/>
  <c r="G759" i="3" s="1"/>
  <c r="E758" i="3"/>
  <c r="G758" i="3" s="1"/>
  <c r="E757" i="3"/>
  <c r="G757" i="3" s="1"/>
  <c r="E756" i="3"/>
  <c r="G756" i="3" s="1"/>
  <c r="E753" i="3"/>
  <c r="G753" i="3" s="1"/>
  <c r="E752" i="3"/>
  <c r="G752" i="3" s="1"/>
  <c r="E751" i="3"/>
  <c r="G751" i="3" s="1"/>
  <c r="E750" i="3"/>
  <c r="G750" i="3" s="1"/>
  <c r="E749" i="3"/>
  <c r="G749" i="3" s="1"/>
  <c r="E748" i="3"/>
  <c r="G748" i="3" s="1"/>
  <c r="E747" i="3"/>
  <c r="G747" i="3" s="1"/>
  <c r="E746" i="3"/>
  <c r="G746" i="3" s="1"/>
  <c r="E745" i="3"/>
  <c r="G745" i="3" s="1"/>
  <c r="E744" i="3"/>
  <c r="G744" i="3" s="1"/>
  <c r="E743" i="3"/>
  <c r="G743" i="3" s="1"/>
  <c r="E742" i="3"/>
  <c r="G742" i="3" s="1"/>
  <c r="E741" i="3"/>
  <c r="G741" i="3" s="1"/>
  <c r="E740" i="3"/>
  <c r="G740" i="3" s="1"/>
  <c r="E739" i="3"/>
  <c r="G739" i="3" s="1"/>
  <c r="E738" i="3"/>
  <c r="G738" i="3" s="1"/>
  <c r="E737" i="3"/>
  <c r="G737" i="3" s="1"/>
  <c r="E736" i="3"/>
  <c r="G736" i="3" s="1"/>
  <c r="E735" i="3"/>
  <c r="G735" i="3" s="1"/>
  <c r="E734" i="3"/>
  <c r="G734" i="3" s="1"/>
  <c r="E733" i="3"/>
  <c r="G733" i="3" s="1"/>
  <c r="E730" i="3"/>
  <c r="G730" i="3" s="1"/>
  <c r="E729" i="3"/>
  <c r="G729" i="3" s="1"/>
  <c r="E728" i="3"/>
  <c r="G728" i="3" s="1"/>
  <c r="E727" i="3"/>
  <c r="G727" i="3" s="1"/>
  <c r="E726" i="3"/>
  <c r="G726" i="3" s="1"/>
  <c r="E725" i="3"/>
  <c r="G725" i="3" s="1"/>
  <c r="E724" i="3"/>
  <c r="G724" i="3" s="1"/>
  <c r="E723" i="3"/>
  <c r="G723" i="3" s="1"/>
  <c r="E722" i="3"/>
  <c r="G722" i="3" s="1"/>
  <c r="E721" i="3"/>
  <c r="G721" i="3" s="1"/>
  <c r="E720" i="3"/>
  <c r="G720" i="3" s="1"/>
  <c r="E719" i="3"/>
  <c r="G719" i="3" s="1"/>
  <c r="E718" i="3"/>
  <c r="G718" i="3" s="1"/>
  <c r="E717" i="3"/>
  <c r="G717" i="3" s="1"/>
  <c r="E716" i="3"/>
  <c r="G716" i="3" s="1"/>
  <c r="E715" i="3"/>
  <c r="G715" i="3" s="1"/>
  <c r="E714" i="3"/>
  <c r="G714" i="3" s="1"/>
  <c r="E713" i="3"/>
  <c r="G713" i="3" s="1"/>
  <c r="E712" i="3"/>
  <c r="G712" i="3" s="1"/>
  <c r="E711" i="3"/>
  <c r="G711" i="3" s="1"/>
  <c r="E710" i="3"/>
  <c r="G710" i="3" s="1"/>
  <c r="E707" i="3"/>
  <c r="G707" i="3" s="1"/>
  <c r="E706" i="3"/>
  <c r="G706" i="3" s="1"/>
  <c r="E705" i="3"/>
  <c r="G705" i="3" s="1"/>
  <c r="E704" i="3"/>
  <c r="G704" i="3" s="1"/>
  <c r="E703" i="3"/>
  <c r="G703" i="3" s="1"/>
  <c r="E702" i="3"/>
  <c r="G702" i="3" s="1"/>
  <c r="E701" i="3"/>
  <c r="G701" i="3" s="1"/>
  <c r="E700" i="3"/>
  <c r="G700" i="3" s="1"/>
  <c r="E699" i="3"/>
  <c r="G699" i="3" s="1"/>
  <c r="E698" i="3"/>
  <c r="G698" i="3" s="1"/>
  <c r="E697" i="3"/>
  <c r="G697" i="3" s="1"/>
  <c r="E696" i="3"/>
  <c r="G696" i="3" s="1"/>
  <c r="E695" i="3"/>
  <c r="G695" i="3" s="1"/>
  <c r="E694" i="3"/>
  <c r="G694" i="3" s="1"/>
  <c r="E693" i="3"/>
  <c r="G693" i="3" s="1"/>
  <c r="E692" i="3"/>
  <c r="G692" i="3" s="1"/>
  <c r="E691" i="3"/>
  <c r="G691" i="3" s="1"/>
  <c r="E690" i="3"/>
  <c r="G690" i="3" s="1"/>
  <c r="E689" i="3"/>
  <c r="G689" i="3" s="1"/>
  <c r="E688" i="3"/>
  <c r="G688" i="3" s="1"/>
  <c r="E687" i="3"/>
  <c r="G687" i="3" s="1"/>
  <c r="E684" i="3"/>
  <c r="G684" i="3" s="1"/>
  <c r="E683" i="3"/>
  <c r="G683" i="3" s="1"/>
  <c r="E682" i="3"/>
  <c r="G682" i="3" s="1"/>
  <c r="E681" i="3"/>
  <c r="G681" i="3" s="1"/>
  <c r="E680" i="3"/>
  <c r="G680" i="3" s="1"/>
  <c r="E679" i="3"/>
  <c r="G679" i="3" s="1"/>
  <c r="E678" i="3"/>
  <c r="G678" i="3" s="1"/>
  <c r="E677" i="3"/>
  <c r="G677" i="3" s="1"/>
  <c r="E676" i="3"/>
  <c r="G676" i="3" s="1"/>
  <c r="E675" i="3"/>
  <c r="G675" i="3" s="1"/>
  <c r="E674" i="3"/>
  <c r="G674" i="3" s="1"/>
  <c r="E673" i="3"/>
  <c r="G673" i="3" s="1"/>
  <c r="E672" i="3"/>
  <c r="G672" i="3" s="1"/>
  <c r="E671" i="3"/>
  <c r="G671" i="3" s="1"/>
  <c r="E670" i="3"/>
  <c r="G670" i="3" s="1"/>
  <c r="E669" i="3"/>
  <c r="G669" i="3" s="1"/>
  <c r="E668" i="3"/>
  <c r="G668" i="3" s="1"/>
  <c r="E667" i="3"/>
  <c r="G667" i="3" s="1"/>
  <c r="E666" i="3"/>
  <c r="G666" i="3" s="1"/>
  <c r="E665" i="3"/>
  <c r="G665" i="3" s="1"/>
  <c r="E664" i="3"/>
  <c r="G664" i="3" s="1"/>
  <c r="E663" i="3"/>
  <c r="G663" i="3" s="1"/>
  <c r="E662" i="3"/>
  <c r="G662" i="3" s="1"/>
  <c r="E661" i="3"/>
  <c r="G661" i="3" s="1"/>
  <c r="E660" i="3"/>
  <c r="G660" i="3" s="1"/>
  <c r="E659" i="3"/>
  <c r="G659" i="3" s="1"/>
  <c r="E658" i="3"/>
  <c r="G658" i="3" s="1"/>
  <c r="E657" i="3"/>
  <c r="G657" i="3" s="1"/>
  <c r="E656" i="3"/>
  <c r="G656" i="3" s="1"/>
  <c r="E655" i="3"/>
  <c r="G655" i="3" s="1"/>
  <c r="E654" i="3"/>
  <c r="G654" i="3" s="1"/>
  <c r="E653" i="3"/>
  <c r="G653" i="3" s="1"/>
  <c r="E652" i="3"/>
  <c r="G652" i="3" s="1"/>
  <c r="E651" i="3"/>
  <c r="G651" i="3" s="1"/>
  <c r="E650" i="3"/>
  <c r="G650" i="3" s="1"/>
  <c r="E649" i="3"/>
  <c r="G649" i="3" s="1"/>
  <c r="E648" i="3"/>
  <c r="G648" i="3" s="1"/>
  <c r="E647" i="3"/>
  <c r="G647" i="3" s="1"/>
  <c r="E646" i="3"/>
  <c r="G646" i="3" s="1"/>
  <c r="E645" i="3"/>
  <c r="G645" i="3" s="1"/>
  <c r="E644" i="3"/>
  <c r="G644" i="3" s="1"/>
  <c r="E643" i="3"/>
  <c r="G643" i="3" s="1"/>
  <c r="E642" i="3"/>
  <c r="G642" i="3" s="1"/>
  <c r="E641" i="3"/>
  <c r="G641" i="3" s="1"/>
  <c r="E640" i="3"/>
  <c r="G640" i="3" s="1"/>
  <c r="E639" i="3"/>
  <c r="G639" i="3" s="1"/>
  <c r="E638" i="3"/>
  <c r="G638" i="3" s="1"/>
  <c r="E637" i="3"/>
  <c r="G637" i="3" s="1"/>
  <c r="E636" i="3"/>
  <c r="G636" i="3" s="1"/>
  <c r="E635" i="3"/>
  <c r="G635" i="3" s="1"/>
  <c r="E634" i="3"/>
  <c r="G634" i="3" s="1"/>
  <c r="E633" i="3"/>
  <c r="G633" i="3" s="1"/>
  <c r="E632" i="3"/>
  <c r="G632" i="3" s="1"/>
  <c r="E631" i="3"/>
  <c r="G631" i="3" s="1"/>
  <c r="E630" i="3"/>
  <c r="G630" i="3" s="1"/>
  <c r="E629" i="3"/>
  <c r="G629" i="3" s="1"/>
  <c r="E628" i="3"/>
  <c r="G628" i="3" s="1"/>
  <c r="E627" i="3"/>
  <c r="G627" i="3" s="1"/>
  <c r="E626" i="3"/>
  <c r="G626" i="3" s="1"/>
  <c r="E625" i="3"/>
  <c r="G625" i="3" s="1"/>
  <c r="E624" i="3"/>
  <c r="G624" i="3" s="1"/>
  <c r="E623" i="3"/>
  <c r="G623" i="3" s="1"/>
  <c r="E622" i="3"/>
  <c r="G622" i="3" s="1"/>
  <c r="E621" i="3"/>
  <c r="G621" i="3" s="1"/>
  <c r="E618" i="3"/>
  <c r="G618" i="3" s="1"/>
  <c r="E617" i="3"/>
  <c r="G617" i="3" s="1"/>
  <c r="E616" i="3"/>
  <c r="G616" i="3" s="1"/>
  <c r="E615" i="3"/>
  <c r="G615" i="3" s="1"/>
  <c r="E614" i="3"/>
  <c r="G614" i="3" s="1"/>
  <c r="E613" i="3"/>
  <c r="G613" i="3" s="1"/>
  <c r="E612" i="3"/>
  <c r="G612" i="3" s="1"/>
  <c r="E611" i="3"/>
  <c r="G611" i="3" s="1"/>
  <c r="E610" i="3"/>
  <c r="G610" i="3" s="1"/>
  <c r="E609" i="3"/>
  <c r="G609" i="3" s="1"/>
  <c r="E608" i="3"/>
  <c r="G608" i="3" s="1"/>
  <c r="E607" i="3"/>
  <c r="G607" i="3" s="1"/>
  <c r="E606" i="3"/>
  <c r="G606" i="3" s="1"/>
  <c r="E605" i="3"/>
  <c r="G605" i="3" s="1"/>
  <c r="E604" i="3"/>
  <c r="G604" i="3" s="1"/>
  <c r="E603" i="3"/>
  <c r="G603" i="3" s="1"/>
  <c r="E602" i="3"/>
  <c r="G602" i="3" s="1"/>
  <c r="E601" i="3"/>
  <c r="G601" i="3" s="1"/>
  <c r="E600" i="3"/>
  <c r="G600" i="3" s="1"/>
  <c r="E599" i="3"/>
  <c r="G599" i="3" s="1"/>
  <c r="E598" i="3"/>
  <c r="G598" i="3" s="1"/>
  <c r="E595" i="3"/>
  <c r="G595" i="3" s="1"/>
  <c r="E594" i="3"/>
  <c r="G594" i="3" s="1"/>
  <c r="E593" i="3"/>
  <c r="G593" i="3" s="1"/>
  <c r="E592" i="3"/>
  <c r="G592" i="3" s="1"/>
  <c r="E591" i="3"/>
  <c r="G591" i="3" s="1"/>
  <c r="E590" i="3"/>
  <c r="G590" i="3" s="1"/>
  <c r="E589" i="3"/>
  <c r="G589" i="3" s="1"/>
  <c r="E588" i="3"/>
  <c r="G588" i="3" s="1"/>
  <c r="E587" i="3"/>
  <c r="G587" i="3" s="1"/>
  <c r="E586" i="3"/>
  <c r="G586" i="3" s="1"/>
  <c r="E585" i="3"/>
  <c r="G585" i="3" s="1"/>
  <c r="E584" i="3"/>
  <c r="G584" i="3" s="1"/>
  <c r="E583" i="3"/>
  <c r="G583" i="3" s="1"/>
  <c r="E582" i="3"/>
  <c r="G582" i="3" s="1"/>
  <c r="E581" i="3"/>
  <c r="G581" i="3" s="1"/>
  <c r="E580" i="3"/>
  <c r="G580" i="3" s="1"/>
  <c r="E579" i="3"/>
  <c r="G579" i="3" s="1"/>
  <c r="E578" i="3"/>
  <c r="G578" i="3" s="1"/>
  <c r="E577" i="3"/>
  <c r="G577" i="3" s="1"/>
  <c r="E576" i="3"/>
  <c r="G576" i="3" s="1"/>
  <c r="E575" i="3"/>
  <c r="G575" i="3" s="1"/>
  <c r="E572" i="3"/>
  <c r="G572" i="3" s="1"/>
  <c r="E571" i="3"/>
  <c r="G571" i="3" s="1"/>
  <c r="E570" i="3"/>
  <c r="G570" i="3" s="1"/>
  <c r="E569" i="3"/>
  <c r="G569" i="3" s="1"/>
  <c r="E568" i="3"/>
  <c r="G568" i="3" s="1"/>
  <c r="E567" i="3"/>
  <c r="G567" i="3" s="1"/>
  <c r="E566" i="3"/>
  <c r="G566" i="3" s="1"/>
  <c r="E565" i="3"/>
  <c r="G565" i="3" s="1"/>
  <c r="E564" i="3"/>
  <c r="G564" i="3" s="1"/>
  <c r="E563" i="3"/>
  <c r="G563" i="3" s="1"/>
  <c r="E562" i="3"/>
  <c r="G562" i="3" s="1"/>
  <c r="E561" i="3"/>
  <c r="G561" i="3" s="1"/>
  <c r="E560" i="3"/>
  <c r="G560" i="3" s="1"/>
  <c r="E559" i="3"/>
  <c r="G559" i="3" s="1"/>
  <c r="E558" i="3"/>
  <c r="G558" i="3" s="1"/>
  <c r="E557" i="3"/>
  <c r="G557" i="3" s="1"/>
  <c r="E556" i="3"/>
  <c r="G556" i="3" s="1"/>
  <c r="E555" i="3"/>
  <c r="G555" i="3" s="1"/>
  <c r="E554" i="3"/>
  <c r="G554" i="3" s="1"/>
  <c r="E553" i="3"/>
  <c r="G553" i="3" s="1"/>
  <c r="E552" i="3"/>
  <c r="G552" i="3" s="1"/>
  <c r="E549" i="3"/>
  <c r="G549" i="3" s="1"/>
  <c r="E548" i="3"/>
  <c r="G548" i="3" s="1"/>
  <c r="E547" i="3"/>
  <c r="G547" i="3" s="1"/>
  <c r="E546" i="3"/>
  <c r="G546" i="3" s="1"/>
  <c r="E545" i="3"/>
  <c r="G545" i="3" s="1"/>
  <c r="E544" i="3"/>
  <c r="G544" i="3" s="1"/>
  <c r="E543" i="3"/>
  <c r="G543" i="3" s="1"/>
  <c r="E542" i="3"/>
  <c r="G542" i="3" s="1"/>
  <c r="E541" i="3"/>
  <c r="G541" i="3" s="1"/>
  <c r="E540" i="3"/>
  <c r="G540" i="3" s="1"/>
  <c r="E539" i="3"/>
  <c r="G539" i="3" s="1"/>
  <c r="E538" i="3"/>
  <c r="G538" i="3" s="1"/>
  <c r="E537" i="3"/>
  <c r="G537" i="3" s="1"/>
  <c r="E536" i="3"/>
  <c r="G536" i="3" s="1"/>
  <c r="E535" i="3"/>
  <c r="G535" i="3" s="1"/>
  <c r="E534" i="3"/>
  <c r="G534" i="3" s="1"/>
  <c r="E533" i="3"/>
  <c r="G533" i="3" s="1"/>
  <c r="E532" i="3"/>
  <c r="G532" i="3" s="1"/>
  <c r="E531" i="3"/>
  <c r="G531" i="3" s="1"/>
  <c r="E530" i="3"/>
  <c r="G530" i="3" s="1"/>
  <c r="E529" i="3"/>
  <c r="G529" i="3" s="1"/>
  <c r="E526" i="3"/>
  <c r="G526" i="3" s="1"/>
  <c r="E525" i="3"/>
  <c r="G525" i="3" s="1"/>
  <c r="E524" i="3"/>
  <c r="G524" i="3" s="1"/>
  <c r="E523" i="3"/>
  <c r="G523" i="3" s="1"/>
  <c r="E522" i="3"/>
  <c r="G522" i="3" s="1"/>
  <c r="E521" i="3"/>
  <c r="G521" i="3" s="1"/>
  <c r="E520" i="3"/>
  <c r="G520" i="3" s="1"/>
  <c r="E518" i="3"/>
  <c r="G518" i="3" s="1"/>
  <c r="E517" i="3"/>
  <c r="G517" i="3" s="1"/>
  <c r="E516" i="3"/>
  <c r="G516" i="3" s="1"/>
  <c r="E515" i="3"/>
  <c r="G515" i="3" s="1"/>
  <c r="E514" i="3"/>
  <c r="G514" i="3" s="1"/>
  <c r="E513" i="3"/>
  <c r="G513" i="3" s="1"/>
  <c r="E512" i="3"/>
  <c r="G512" i="3" s="1"/>
  <c r="E511" i="3"/>
  <c r="G511" i="3" s="1"/>
  <c r="E510" i="3"/>
  <c r="G510" i="3" s="1"/>
  <c r="E509" i="3"/>
  <c r="G509" i="3" s="1"/>
  <c r="E508" i="3"/>
  <c r="G508" i="3" s="1"/>
  <c r="E507" i="3"/>
  <c r="G507" i="3" s="1"/>
  <c r="E506" i="3"/>
  <c r="G506" i="3" s="1"/>
  <c r="E505" i="3"/>
  <c r="G505" i="3" s="1"/>
  <c r="E504" i="3"/>
  <c r="G504" i="3" s="1"/>
  <c r="E503" i="3"/>
  <c r="G503" i="3" s="1"/>
  <c r="E502" i="3"/>
  <c r="G502" i="3" s="1"/>
  <c r="E501" i="3"/>
  <c r="G501" i="3" s="1"/>
  <c r="E500" i="3"/>
  <c r="G500" i="3" s="1"/>
  <c r="E499" i="3"/>
  <c r="G499" i="3" s="1"/>
  <c r="E498" i="3"/>
  <c r="G498" i="3" s="1"/>
  <c r="E497" i="3"/>
  <c r="G497" i="3" s="1"/>
  <c r="E496" i="3"/>
  <c r="G496" i="3" s="1"/>
  <c r="E495" i="3"/>
  <c r="G495" i="3" s="1"/>
  <c r="E494" i="3"/>
  <c r="G494" i="3" s="1"/>
  <c r="E493" i="3"/>
  <c r="G493" i="3" s="1"/>
  <c r="E490" i="3"/>
  <c r="G490" i="3" s="1"/>
  <c r="E489" i="3"/>
  <c r="G489" i="3" s="1"/>
  <c r="E486" i="3"/>
  <c r="G486" i="3" s="1"/>
  <c r="E485" i="3"/>
  <c r="G485" i="3" s="1"/>
  <c r="E484" i="3"/>
  <c r="G484" i="3" s="1"/>
  <c r="E483" i="3"/>
  <c r="G483" i="3" s="1"/>
  <c r="E482" i="3"/>
  <c r="G482" i="3" s="1"/>
  <c r="E481" i="3"/>
  <c r="G481" i="3" s="1"/>
  <c r="E480" i="3"/>
  <c r="G480" i="3" s="1"/>
  <c r="E479" i="3"/>
  <c r="G479" i="3" s="1"/>
  <c r="E478" i="3"/>
  <c r="G478" i="3" s="1"/>
  <c r="E477" i="3"/>
  <c r="G477" i="3" s="1"/>
  <c r="E476" i="3"/>
  <c r="G476" i="3" s="1"/>
  <c r="E475" i="3"/>
  <c r="G475" i="3" s="1"/>
  <c r="E474" i="3"/>
  <c r="G474" i="3" s="1"/>
  <c r="E473" i="3"/>
  <c r="G473" i="3" s="1"/>
  <c r="E472" i="3"/>
  <c r="G472" i="3" s="1"/>
  <c r="E471" i="3"/>
  <c r="G471" i="3" s="1"/>
  <c r="E470" i="3"/>
  <c r="G470" i="3" s="1"/>
  <c r="E469" i="3"/>
  <c r="G469" i="3" s="1"/>
  <c r="E468" i="3"/>
  <c r="G468" i="3" s="1"/>
  <c r="E467" i="3"/>
  <c r="G467" i="3" s="1"/>
  <c r="E466" i="3"/>
  <c r="G466" i="3" s="1"/>
  <c r="E465" i="3"/>
  <c r="G465" i="3" s="1"/>
  <c r="E464" i="3"/>
  <c r="G464" i="3" s="1"/>
  <c r="E463" i="3"/>
  <c r="G463" i="3" s="1"/>
  <c r="E462" i="3"/>
  <c r="G462" i="3" s="1"/>
  <c r="E461" i="3"/>
  <c r="G461" i="3" s="1"/>
  <c r="E460" i="3"/>
  <c r="G460" i="3" s="1"/>
  <c r="E459" i="3"/>
  <c r="G459" i="3" s="1"/>
  <c r="E458" i="3"/>
  <c r="G458" i="3" s="1"/>
  <c r="E457" i="3"/>
  <c r="G457" i="3" s="1"/>
  <c r="E456" i="3"/>
  <c r="G456" i="3" s="1"/>
  <c r="E455" i="3"/>
  <c r="G455" i="3" s="1"/>
  <c r="E454" i="3"/>
  <c r="G454" i="3" s="1"/>
  <c r="E429" i="3"/>
  <c r="G429" i="3" s="1"/>
  <c r="E428" i="3"/>
  <c r="G428" i="3" s="1"/>
  <c r="E427" i="3"/>
  <c r="G427" i="3" s="1"/>
  <c r="E426" i="3"/>
  <c r="G426" i="3" s="1"/>
  <c r="E425" i="3"/>
  <c r="G425" i="3" s="1"/>
  <c r="E424" i="3"/>
  <c r="G424" i="3" s="1"/>
  <c r="E423" i="3"/>
  <c r="G423" i="3" s="1"/>
  <c r="E422" i="3"/>
  <c r="G422" i="3" s="1"/>
  <c r="E421" i="3"/>
  <c r="G421" i="3" s="1"/>
  <c r="E420" i="3"/>
  <c r="G420" i="3" s="1"/>
  <c r="E419" i="3"/>
  <c r="G419" i="3" s="1"/>
  <c r="E418" i="3"/>
  <c r="G418" i="3" s="1"/>
  <c r="E417" i="3"/>
  <c r="G417" i="3" s="1"/>
  <c r="E416" i="3"/>
  <c r="G416" i="3" s="1"/>
  <c r="E415" i="3"/>
  <c r="G415" i="3" s="1"/>
  <c r="E414" i="3"/>
  <c r="G414" i="3" s="1"/>
  <c r="E413" i="3"/>
  <c r="G413" i="3" s="1"/>
  <c r="E412" i="3"/>
  <c r="G412" i="3" s="1"/>
  <c r="E409" i="3"/>
  <c r="G409" i="3" s="1"/>
  <c r="E408" i="3"/>
  <c r="G408" i="3" s="1"/>
  <c r="E407" i="3"/>
  <c r="G407" i="3" s="1"/>
  <c r="E406" i="3"/>
  <c r="G406" i="3" s="1"/>
  <c r="E405" i="3"/>
  <c r="G405" i="3" s="1"/>
  <c r="E404" i="3"/>
  <c r="G404" i="3" s="1"/>
  <c r="E403" i="3"/>
  <c r="G403" i="3" s="1"/>
  <c r="E402" i="3"/>
  <c r="G402" i="3" s="1"/>
  <c r="E401" i="3"/>
  <c r="G401" i="3" s="1"/>
  <c r="E400" i="3"/>
  <c r="G400" i="3" s="1"/>
  <c r="E399" i="3"/>
  <c r="G399" i="3" s="1"/>
  <c r="E398" i="3"/>
  <c r="G398" i="3" s="1"/>
  <c r="E397" i="3"/>
  <c r="G397" i="3" s="1"/>
  <c r="E396" i="3"/>
  <c r="G396" i="3" s="1"/>
  <c r="E395" i="3"/>
  <c r="G395" i="3" s="1"/>
  <c r="E394" i="3"/>
  <c r="G394" i="3" s="1"/>
  <c r="E393" i="3"/>
  <c r="G393" i="3" s="1"/>
  <c r="E392" i="3"/>
  <c r="G392" i="3" s="1"/>
  <c r="E391" i="3"/>
  <c r="G391" i="3" s="1"/>
  <c r="E390" i="3"/>
  <c r="G390" i="3" s="1"/>
  <c r="E387" i="3"/>
  <c r="G387" i="3" s="1"/>
  <c r="E386" i="3"/>
  <c r="G386" i="3" s="1"/>
  <c r="E385" i="3"/>
  <c r="G385" i="3" s="1"/>
  <c r="E384" i="3"/>
  <c r="G384" i="3" s="1"/>
  <c r="E383" i="3"/>
  <c r="G383" i="3" s="1"/>
  <c r="E382" i="3"/>
  <c r="G382" i="3" s="1"/>
  <c r="E381" i="3"/>
  <c r="G381" i="3" s="1"/>
  <c r="E380" i="3"/>
  <c r="G380" i="3" s="1"/>
  <c r="E379" i="3"/>
  <c r="G379" i="3" s="1"/>
  <c r="E378" i="3"/>
  <c r="G378" i="3" s="1"/>
  <c r="E377" i="3"/>
  <c r="G377" i="3" s="1"/>
  <c r="E376" i="3"/>
  <c r="G376" i="3" s="1"/>
  <c r="E375" i="3"/>
  <c r="G375" i="3" s="1"/>
  <c r="E374" i="3"/>
  <c r="G374" i="3" s="1"/>
  <c r="E373" i="3"/>
  <c r="G373" i="3" s="1"/>
  <c r="E370" i="3"/>
  <c r="G370" i="3" s="1"/>
  <c r="E369" i="3"/>
  <c r="G369" i="3" s="1"/>
  <c r="E368" i="3"/>
  <c r="G368" i="3" s="1"/>
  <c r="E367" i="3"/>
  <c r="G367" i="3" s="1"/>
  <c r="E366" i="3"/>
  <c r="G366" i="3" s="1"/>
  <c r="E365" i="3"/>
  <c r="G365" i="3" s="1"/>
  <c r="E364" i="3"/>
  <c r="G364" i="3" s="1"/>
  <c r="E363" i="3"/>
  <c r="G363" i="3" s="1"/>
  <c r="E362" i="3"/>
  <c r="G362" i="3" s="1"/>
  <c r="E361" i="3"/>
  <c r="G361" i="3" s="1"/>
  <c r="E360" i="3"/>
  <c r="G360" i="3" s="1"/>
  <c r="E359" i="3"/>
  <c r="G359" i="3" s="1"/>
  <c r="E358" i="3"/>
  <c r="G358" i="3" s="1"/>
  <c r="E357" i="3"/>
  <c r="G357" i="3" s="1"/>
  <c r="E354" i="3"/>
  <c r="G354" i="3" s="1"/>
  <c r="E353" i="3"/>
  <c r="G353" i="3" s="1"/>
  <c r="E352" i="3"/>
  <c r="G352" i="3" s="1"/>
  <c r="E351" i="3"/>
  <c r="G351" i="3" s="1"/>
  <c r="E350" i="3"/>
  <c r="G350" i="3" s="1"/>
  <c r="E349" i="3"/>
  <c r="G349" i="3" s="1"/>
  <c r="E348" i="3"/>
  <c r="G348" i="3" s="1"/>
  <c r="E347" i="3"/>
  <c r="G347" i="3" s="1"/>
  <c r="E346" i="3"/>
  <c r="G346" i="3" s="1"/>
  <c r="E345" i="3"/>
  <c r="G345" i="3" s="1"/>
  <c r="E344" i="3"/>
  <c r="G344" i="3" s="1"/>
  <c r="E343" i="3"/>
  <c r="G343" i="3" s="1"/>
  <c r="E342" i="3"/>
  <c r="G342" i="3" s="1"/>
  <c r="E341" i="3"/>
  <c r="G341" i="3" s="1"/>
  <c r="E340" i="3"/>
  <c r="G340" i="3" s="1"/>
  <c r="E339" i="3"/>
  <c r="G339" i="3" s="1"/>
  <c r="E338" i="3"/>
  <c r="G338" i="3" s="1"/>
  <c r="E337" i="3"/>
  <c r="G337" i="3" s="1"/>
  <c r="E336" i="3"/>
  <c r="G336" i="3" s="1"/>
  <c r="E335" i="3"/>
  <c r="G335" i="3" s="1"/>
  <c r="E334" i="3"/>
  <c r="G334" i="3" s="1"/>
  <c r="E333" i="3"/>
  <c r="G333" i="3" s="1"/>
  <c r="E332" i="3"/>
  <c r="G332" i="3" s="1"/>
  <c r="E331" i="3"/>
  <c r="G331" i="3" s="1"/>
  <c r="E330" i="3"/>
  <c r="G330" i="3" s="1"/>
  <c r="E329" i="3"/>
  <c r="G329" i="3" s="1"/>
  <c r="E328" i="3"/>
  <c r="G328" i="3" s="1"/>
  <c r="E327" i="3"/>
  <c r="G327" i="3" s="1"/>
  <c r="E326" i="3"/>
  <c r="G326" i="3" s="1"/>
  <c r="E325" i="3"/>
  <c r="G325" i="3" s="1"/>
  <c r="E322" i="3"/>
  <c r="G322" i="3" s="1"/>
  <c r="E321" i="3"/>
  <c r="G321" i="3" s="1"/>
  <c r="E320" i="3"/>
  <c r="G320" i="3" s="1"/>
  <c r="E319" i="3"/>
  <c r="G319" i="3" s="1"/>
  <c r="E318" i="3"/>
  <c r="G318" i="3" s="1"/>
  <c r="E317" i="3"/>
  <c r="G317" i="3" s="1"/>
  <c r="E316" i="3"/>
  <c r="G316" i="3" s="1"/>
  <c r="E315" i="3"/>
  <c r="G315" i="3" s="1"/>
  <c r="E314" i="3"/>
  <c r="G314" i="3" s="1"/>
  <c r="E313" i="3"/>
  <c r="G313" i="3" s="1"/>
  <c r="E312" i="3"/>
  <c r="G312" i="3" s="1"/>
  <c r="E311" i="3"/>
  <c r="G311" i="3" s="1"/>
  <c r="E310" i="3"/>
  <c r="G310" i="3" s="1"/>
  <c r="E309" i="3"/>
  <c r="G309" i="3" s="1"/>
  <c r="E308" i="3"/>
  <c r="G308" i="3" s="1"/>
  <c r="E307" i="3"/>
  <c r="G307" i="3" s="1"/>
  <c r="E306" i="3"/>
  <c r="G306" i="3" s="1"/>
  <c r="E305" i="3"/>
  <c r="G305" i="3" s="1"/>
  <c r="E304" i="3"/>
  <c r="G304" i="3" s="1"/>
  <c r="E303" i="3"/>
  <c r="G303" i="3" s="1"/>
  <c r="E302" i="3"/>
  <c r="G302" i="3" s="1"/>
  <c r="E299" i="3"/>
  <c r="G299" i="3" s="1"/>
  <c r="E298" i="3"/>
  <c r="G298" i="3" s="1"/>
  <c r="E297" i="3"/>
  <c r="G297" i="3" s="1"/>
  <c r="E296" i="3"/>
  <c r="G296" i="3" s="1"/>
  <c r="E295" i="3"/>
  <c r="G295" i="3" s="1"/>
  <c r="E294" i="3"/>
  <c r="G294" i="3" s="1"/>
  <c r="E293" i="3"/>
  <c r="G293" i="3" s="1"/>
  <c r="E292" i="3"/>
  <c r="G292" i="3" s="1"/>
  <c r="E291" i="3"/>
  <c r="G291" i="3" s="1"/>
  <c r="E290" i="3"/>
  <c r="G290" i="3" s="1"/>
  <c r="E289" i="3"/>
  <c r="G289" i="3" s="1"/>
  <c r="E288" i="3"/>
  <c r="G288" i="3" s="1"/>
  <c r="E287" i="3"/>
  <c r="G287" i="3" s="1"/>
  <c r="E286" i="3"/>
  <c r="G286" i="3" s="1"/>
  <c r="E285" i="3"/>
  <c r="G285" i="3" s="1"/>
  <c r="E284" i="3"/>
  <c r="G284" i="3" s="1"/>
  <c r="E283" i="3"/>
  <c r="G283" i="3" s="1"/>
  <c r="E282" i="3"/>
  <c r="G282" i="3" s="1"/>
  <c r="E281" i="3"/>
  <c r="G281" i="3" s="1"/>
  <c r="E278" i="3"/>
  <c r="G278" i="3" s="1"/>
  <c r="E277" i="3"/>
  <c r="G277" i="3" s="1"/>
  <c r="E276" i="3"/>
  <c r="G276" i="3" s="1"/>
  <c r="E275" i="3"/>
  <c r="G275" i="3" s="1"/>
  <c r="E274" i="3"/>
  <c r="G274" i="3" s="1"/>
  <c r="E273" i="3"/>
  <c r="G273" i="3" s="1"/>
  <c r="E272" i="3"/>
  <c r="G272" i="3" s="1"/>
  <c r="E271" i="3"/>
  <c r="G271" i="3" s="1"/>
  <c r="E270" i="3"/>
  <c r="G270" i="3" s="1"/>
  <c r="E269" i="3"/>
  <c r="G269" i="3" s="1"/>
  <c r="E268" i="3"/>
  <c r="G268" i="3" s="1"/>
  <c r="E267" i="3"/>
  <c r="G267" i="3" s="1"/>
  <c r="E266" i="3"/>
  <c r="G266" i="3" s="1"/>
  <c r="E265" i="3"/>
  <c r="G265" i="3" s="1"/>
  <c r="E264" i="3"/>
  <c r="G264" i="3" s="1"/>
  <c r="E263" i="3"/>
  <c r="G263" i="3" s="1"/>
  <c r="E262" i="3"/>
  <c r="G262" i="3" s="1"/>
  <c r="E261" i="3"/>
  <c r="G261" i="3" s="1"/>
  <c r="E260" i="3"/>
  <c r="G260" i="3" s="1"/>
  <c r="E259" i="3"/>
  <c r="G259" i="3" s="1"/>
  <c r="E258" i="3"/>
  <c r="G258" i="3" s="1"/>
  <c r="E257" i="3"/>
  <c r="G257" i="3" s="1"/>
  <c r="E256" i="3"/>
  <c r="G256" i="3" s="1"/>
  <c r="E255" i="3"/>
  <c r="G255" i="3" s="1"/>
  <c r="E254" i="3"/>
  <c r="G254" i="3" s="1"/>
  <c r="E251" i="3"/>
  <c r="G251" i="3" s="1"/>
  <c r="E250" i="3"/>
  <c r="G250" i="3" s="1"/>
  <c r="E249" i="3"/>
  <c r="G249" i="3" s="1"/>
  <c r="E248" i="3"/>
  <c r="G248" i="3" s="1"/>
  <c r="E247" i="3"/>
  <c r="G247" i="3" s="1"/>
  <c r="E246" i="3"/>
  <c r="G246" i="3" s="1"/>
  <c r="E245" i="3"/>
  <c r="G245" i="3" s="1"/>
  <c r="E244" i="3"/>
  <c r="G244" i="3" s="1"/>
  <c r="E243" i="3"/>
  <c r="G243" i="3" s="1"/>
  <c r="E242" i="3"/>
  <c r="G242" i="3" s="1"/>
  <c r="E241" i="3"/>
  <c r="G241" i="3" s="1"/>
  <c r="E240" i="3"/>
  <c r="G240" i="3" s="1"/>
  <c r="E239" i="3"/>
  <c r="G239" i="3" s="1"/>
  <c r="E238" i="3"/>
  <c r="G238" i="3" s="1"/>
  <c r="E235" i="3"/>
  <c r="G235" i="3" s="1"/>
  <c r="E234" i="3"/>
  <c r="G234" i="3" s="1"/>
  <c r="E233" i="3"/>
  <c r="G233" i="3" s="1"/>
  <c r="E232" i="3"/>
  <c r="G232" i="3" s="1"/>
  <c r="E231" i="3"/>
  <c r="G231" i="3" s="1"/>
  <c r="E230" i="3"/>
  <c r="G230" i="3" s="1"/>
  <c r="E229" i="3"/>
  <c r="G229" i="3" s="1"/>
  <c r="E228" i="3"/>
  <c r="G228" i="3" s="1"/>
  <c r="E227" i="3"/>
  <c r="G227" i="3" s="1"/>
  <c r="E226" i="3"/>
  <c r="G226" i="3" s="1"/>
  <c r="E225" i="3"/>
  <c r="G225" i="3" s="1"/>
  <c r="E224" i="3"/>
  <c r="G224" i="3" s="1"/>
  <c r="E223" i="3"/>
  <c r="G223" i="3" s="1"/>
  <c r="E222" i="3"/>
  <c r="G222" i="3" s="1"/>
  <c r="E221" i="3"/>
  <c r="G221" i="3" s="1"/>
  <c r="E218" i="3"/>
  <c r="G218" i="3" s="1"/>
  <c r="E217" i="3"/>
  <c r="G217" i="3" s="1"/>
  <c r="E216" i="3"/>
  <c r="G216" i="3" s="1"/>
  <c r="E215" i="3"/>
  <c r="G215" i="3" s="1"/>
  <c r="E214" i="3"/>
  <c r="G214" i="3" s="1"/>
  <c r="E213" i="3"/>
  <c r="G213" i="3" s="1"/>
  <c r="E212" i="3"/>
  <c r="G212" i="3" s="1"/>
  <c r="E211" i="3"/>
  <c r="G211" i="3" s="1"/>
  <c r="E210" i="3"/>
  <c r="G210" i="3" s="1"/>
  <c r="E209" i="3"/>
  <c r="G209" i="3" s="1"/>
  <c r="E208" i="3"/>
  <c r="G208" i="3" s="1"/>
  <c r="E205" i="3"/>
  <c r="G205" i="3" s="1"/>
  <c r="E204" i="3"/>
  <c r="G204" i="3" s="1"/>
  <c r="E203" i="3"/>
  <c r="G203" i="3" s="1"/>
  <c r="E202" i="3"/>
  <c r="G202" i="3" s="1"/>
  <c r="E201" i="3"/>
  <c r="G201" i="3" s="1"/>
  <c r="E200" i="3"/>
  <c r="G200" i="3" s="1"/>
  <c r="E199" i="3"/>
  <c r="G199" i="3" s="1"/>
  <c r="E198" i="3"/>
  <c r="G198" i="3" s="1"/>
  <c r="E197" i="3"/>
  <c r="G197" i="3" s="1"/>
  <c r="E196" i="3"/>
  <c r="G196" i="3" s="1"/>
  <c r="E195" i="3"/>
  <c r="G195" i="3" s="1"/>
  <c r="E192" i="3"/>
  <c r="G192" i="3" s="1"/>
  <c r="E191" i="3"/>
  <c r="G191" i="3" s="1"/>
  <c r="E190" i="3"/>
  <c r="G190" i="3" s="1"/>
  <c r="E189" i="3"/>
  <c r="G189" i="3" s="1"/>
  <c r="E188" i="3"/>
  <c r="G188" i="3" s="1"/>
  <c r="E187" i="3"/>
  <c r="G187" i="3" s="1"/>
  <c r="E186" i="3"/>
  <c r="G186" i="3" s="1"/>
  <c r="E185" i="3"/>
  <c r="G185" i="3" s="1"/>
  <c r="E184" i="3"/>
  <c r="G184" i="3" s="1"/>
  <c r="E183" i="3"/>
  <c r="G183" i="3" s="1"/>
  <c r="E182" i="3"/>
  <c r="G182" i="3" s="1"/>
  <c r="E181" i="3"/>
  <c r="G181" i="3" s="1"/>
  <c r="E180" i="3"/>
  <c r="G180" i="3" s="1"/>
  <c r="E179" i="3"/>
  <c r="G179" i="3" s="1"/>
  <c r="E178" i="3"/>
  <c r="G178" i="3" s="1"/>
  <c r="E177" i="3"/>
  <c r="G177" i="3" s="1"/>
  <c r="E176" i="3"/>
  <c r="G176" i="3" s="1"/>
  <c r="E175" i="3"/>
  <c r="G175" i="3" s="1"/>
  <c r="E174" i="3"/>
  <c r="G174" i="3" s="1"/>
  <c r="E173" i="3"/>
  <c r="G173" i="3" s="1"/>
  <c r="E172" i="3"/>
  <c r="G172" i="3" s="1"/>
  <c r="E171" i="3"/>
  <c r="G171" i="3" s="1"/>
  <c r="E170" i="3"/>
  <c r="G170" i="3" s="1"/>
  <c r="E169" i="3"/>
  <c r="G169" i="3" s="1"/>
  <c r="E168" i="3"/>
  <c r="G168" i="3" s="1"/>
  <c r="E167" i="3"/>
  <c r="G167" i="3" s="1"/>
  <c r="E166" i="3"/>
  <c r="G166" i="3" s="1"/>
  <c r="E165" i="3"/>
  <c r="G165" i="3" s="1"/>
  <c r="E164" i="3"/>
  <c r="G164" i="3" s="1"/>
  <c r="E163" i="3"/>
  <c r="G163" i="3" s="1"/>
  <c r="E160" i="3"/>
  <c r="G160" i="3" s="1"/>
  <c r="E159" i="3"/>
  <c r="G159" i="3" s="1"/>
  <c r="E158" i="3"/>
  <c r="G158" i="3" s="1"/>
  <c r="E157" i="3"/>
  <c r="G157" i="3" s="1"/>
  <c r="E156" i="3"/>
  <c r="G156" i="3" s="1"/>
  <c r="E155" i="3"/>
  <c r="G155" i="3" s="1"/>
  <c r="E154" i="3"/>
  <c r="G154" i="3" s="1"/>
  <c r="E153" i="3"/>
  <c r="G153" i="3" s="1"/>
  <c r="E152" i="3"/>
  <c r="G152" i="3" s="1"/>
  <c r="E151" i="3"/>
  <c r="G151" i="3" s="1"/>
  <c r="E150" i="3"/>
  <c r="G150" i="3" s="1"/>
  <c r="E149" i="3"/>
  <c r="G149" i="3" s="1"/>
  <c r="E148" i="3"/>
  <c r="G148" i="3" s="1"/>
  <c r="E147" i="3"/>
  <c r="G147" i="3" s="1"/>
  <c r="E146" i="3"/>
  <c r="G146" i="3" s="1"/>
  <c r="E145" i="3"/>
  <c r="G145" i="3" s="1"/>
  <c r="E144" i="3"/>
  <c r="G144" i="3" s="1"/>
  <c r="E143" i="3"/>
  <c r="G143" i="3" s="1"/>
  <c r="E142" i="3"/>
  <c r="G142" i="3" s="1"/>
  <c r="E141" i="3"/>
  <c r="G141" i="3" s="1"/>
  <c r="E140" i="3"/>
  <c r="G140" i="3" s="1"/>
  <c r="E139" i="3"/>
  <c r="G139" i="3" s="1"/>
  <c r="E138" i="3"/>
  <c r="G138" i="3" s="1"/>
  <c r="E137" i="3"/>
  <c r="G137" i="3" s="1"/>
  <c r="E136" i="3"/>
  <c r="G136" i="3" s="1"/>
  <c r="E134" i="3"/>
  <c r="G134" i="3" s="1"/>
  <c r="E133" i="3"/>
  <c r="G133" i="3" s="1"/>
  <c r="E132" i="3"/>
  <c r="G132" i="3" s="1"/>
  <c r="E131" i="3"/>
  <c r="G131" i="3" s="1"/>
  <c r="E130" i="3"/>
  <c r="G130" i="3" s="1"/>
  <c r="E129" i="3"/>
  <c r="G129" i="3" s="1"/>
  <c r="E126" i="3"/>
  <c r="G126" i="3" s="1"/>
  <c r="E125" i="3"/>
  <c r="G125" i="3" s="1"/>
  <c r="E124" i="3"/>
  <c r="G124" i="3" s="1"/>
  <c r="E123" i="3"/>
  <c r="G123" i="3" s="1"/>
  <c r="E122" i="3"/>
  <c r="G122" i="3" s="1"/>
  <c r="E121" i="3"/>
  <c r="G121" i="3" s="1"/>
  <c r="E120" i="3"/>
  <c r="G120" i="3" s="1"/>
  <c r="E119" i="3"/>
  <c r="G119" i="3" s="1"/>
  <c r="E118" i="3"/>
  <c r="G118" i="3" s="1"/>
  <c r="E117" i="3"/>
  <c r="G117" i="3" s="1"/>
  <c r="E116" i="3"/>
  <c r="G116" i="3" s="1"/>
  <c r="E115" i="3"/>
  <c r="G115" i="3" s="1"/>
  <c r="E114" i="3"/>
  <c r="G114" i="3" s="1"/>
  <c r="E113" i="3"/>
  <c r="G113" i="3" s="1"/>
  <c r="E112" i="3"/>
  <c r="G112" i="3" s="1"/>
  <c r="E111" i="3"/>
  <c r="G111" i="3" s="1"/>
  <c r="E110" i="3"/>
  <c r="G110" i="3" s="1"/>
  <c r="E109" i="3"/>
  <c r="G109" i="3" s="1"/>
  <c r="E108" i="3"/>
  <c r="G108" i="3" s="1"/>
  <c r="E107" i="3"/>
  <c r="G107" i="3" s="1"/>
  <c r="E106" i="3"/>
  <c r="G106" i="3" s="1"/>
  <c r="E105" i="3"/>
  <c r="G105" i="3" s="1"/>
  <c r="E102" i="3"/>
  <c r="G102" i="3" s="1"/>
  <c r="E101" i="3"/>
  <c r="G101" i="3" s="1"/>
  <c r="E100" i="3"/>
  <c r="G100" i="3" s="1"/>
  <c r="E99" i="3"/>
  <c r="G99" i="3" s="1"/>
  <c r="E98" i="3"/>
  <c r="G98" i="3" s="1"/>
  <c r="E97" i="3"/>
  <c r="G97" i="3" s="1"/>
  <c r="E96" i="3"/>
  <c r="G96" i="3" s="1"/>
  <c r="E95" i="3"/>
  <c r="G95" i="3" s="1"/>
  <c r="E94" i="3"/>
  <c r="G94" i="3" s="1"/>
  <c r="E93" i="3"/>
  <c r="G93" i="3" s="1"/>
  <c r="E92" i="3"/>
  <c r="G92" i="3" s="1"/>
  <c r="E91" i="3"/>
  <c r="G91" i="3" s="1"/>
  <c r="E90" i="3"/>
  <c r="G90" i="3" s="1"/>
  <c r="E89" i="3"/>
  <c r="G89" i="3" s="1"/>
  <c r="E88" i="3"/>
  <c r="G88" i="3" s="1"/>
  <c r="E85" i="3"/>
  <c r="G85" i="3" s="1"/>
  <c r="E84" i="3"/>
  <c r="G84" i="3" s="1"/>
  <c r="E83" i="3"/>
  <c r="G83" i="3" s="1"/>
  <c r="E82" i="3"/>
  <c r="G82" i="3" s="1"/>
  <c r="E81" i="3"/>
  <c r="G81" i="3" s="1"/>
  <c r="E80" i="3"/>
  <c r="G80" i="3" s="1"/>
  <c r="E79" i="3"/>
  <c r="G79" i="3" s="1"/>
  <c r="E78" i="3"/>
  <c r="G78" i="3" s="1"/>
  <c r="E77" i="3"/>
  <c r="G77" i="3" s="1"/>
  <c r="E76" i="3"/>
  <c r="G76" i="3" s="1"/>
  <c r="E75" i="3"/>
  <c r="G75" i="3" s="1"/>
  <c r="E74" i="3"/>
  <c r="G74" i="3" s="1"/>
  <c r="E73" i="3"/>
  <c r="G73" i="3" s="1"/>
  <c r="E72" i="3"/>
  <c r="G72" i="3" s="1"/>
  <c r="E71" i="3"/>
  <c r="G71" i="3" s="1"/>
  <c r="E70" i="3"/>
  <c r="G70" i="3" s="1"/>
  <c r="E69" i="3"/>
  <c r="G69" i="3" s="1"/>
  <c r="E66" i="3"/>
  <c r="G66" i="3" s="1"/>
  <c r="E65" i="3"/>
  <c r="G65" i="3" s="1"/>
  <c r="E64" i="3"/>
  <c r="G64" i="3" s="1"/>
  <c r="E63" i="3"/>
  <c r="G63" i="3" s="1"/>
  <c r="E62" i="3"/>
  <c r="G62" i="3" s="1"/>
  <c r="E61" i="3"/>
  <c r="G61" i="3" s="1"/>
  <c r="E60" i="3"/>
  <c r="G60" i="3" s="1"/>
  <c r="E59" i="3"/>
  <c r="G59" i="3" s="1"/>
  <c r="E58" i="3"/>
  <c r="G58" i="3" s="1"/>
  <c r="E57" i="3"/>
  <c r="G57" i="3" s="1"/>
  <c r="E56" i="3"/>
  <c r="G56" i="3" s="1"/>
  <c r="E55" i="3"/>
  <c r="G55" i="3" s="1"/>
  <c r="E54" i="3"/>
  <c r="G54" i="3" s="1"/>
  <c r="E53" i="3"/>
  <c r="G53" i="3" s="1"/>
  <c r="E52" i="3"/>
  <c r="G52" i="3" s="1"/>
  <c r="E51" i="3"/>
  <c r="G51" i="3" s="1"/>
  <c r="E50" i="3"/>
  <c r="G50" i="3" s="1"/>
  <c r="E49" i="3"/>
  <c r="G49" i="3" s="1"/>
  <c r="E48" i="3"/>
  <c r="G48" i="3" s="1"/>
  <c r="E47" i="3"/>
  <c r="G47" i="3" s="1"/>
  <c r="E46" i="3"/>
  <c r="G46" i="3" s="1"/>
  <c r="E45" i="3"/>
  <c r="G45" i="3" s="1"/>
  <c r="E44" i="3"/>
  <c r="G44" i="3" s="1"/>
  <c r="E43" i="3"/>
  <c r="G43" i="3" s="1"/>
  <c r="E42" i="3"/>
  <c r="G42" i="3" s="1"/>
  <c r="E41" i="3"/>
  <c r="G41" i="3" s="1"/>
  <c r="E40" i="3"/>
  <c r="G40" i="3" s="1"/>
  <c r="E39" i="3"/>
  <c r="G39" i="3" s="1"/>
  <c r="E38" i="3"/>
  <c r="G38" i="3" s="1"/>
  <c r="E37" i="3"/>
  <c r="G37" i="3" s="1"/>
  <c r="E32" i="3"/>
  <c r="G32" i="3" s="1"/>
  <c r="E31" i="3"/>
  <c r="G31" i="3" s="1"/>
  <c r="E30" i="3"/>
  <c r="G30" i="3" s="1"/>
  <c r="E29" i="3"/>
  <c r="G29" i="3" s="1"/>
  <c r="E28" i="3"/>
  <c r="G28" i="3" s="1"/>
  <c r="E27" i="3"/>
  <c r="G27" i="3" s="1"/>
  <c r="E26" i="3"/>
  <c r="G26" i="3" s="1"/>
  <c r="E25" i="3"/>
  <c r="G25" i="3" s="1"/>
  <c r="E24" i="3"/>
  <c r="G24" i="3" s="1"/>
  <c r="E23" i="3"/>
  <c r="G23" i="3" s="1"/>
  <c r="E22" i="3"/>
  <c r="G22" i="3" s="1"/>
  <c r="E21" i="3"/>
  <c r="G21" i="3" s="1"/>
  <c r="E20" i="3"/>
  <c r="G20" i="3" s="1"/>
  <c r="E19" i="3"/>
  <c r="G19" i="3" s="1"/>
  <c r="E18" i="3"/>
  <c r="G18" i="3" s="1"/>
  <c r="E17" i="3"/>
  <c r="G17" i="3" s="1"/>
  <c r="E16" i="3"/>
  <c r="G16" i="3" s="1"/>
  <c r="E15" i="3"/>
  <c r="G15" i="3" s="1"/>
  <c r="E14" i="3"/>
  <c r="G14" i="3" s="1"/>
  <c r="E13" i="3"/>
  <c r="G13" i="3" s="1"/>
  <c r="E12" i="3"/>
  <c r="G12" i="3" s="1"/>
  <c r="E11" i="3"/>
  <c r="G11" i="3" s="1"/>
  <c r="E10" i="3"/>
  <c r="G10" i="3" s="1"/>
  <c r="E9" i="3"/>
  <c r="G9" i="3" s="1"/>
  <c r="E8" i="3"/>
  <c r="G8" i="3" s="1"/>
  <c r="E7" i="3"/>
  <c r="G7" i="3" s="1"/>
  <c r="E6" i="3"/>
  <c r="G6" i="3" s="1"/>
  <c r="G382" i="11"/>
  <c r="F116" i="5"/>
  <c r="C15" i="4"/>
  <c r="O7" i="2"/>
  <c r="C12" i="16"/>
  <c r="C7" i="16"/>
  <c r="B7" i="16"/>
  <c r="B8" i="16"/>
  <c r="B9" i="16"/>
  <c r="B10" i="16"/>
  <c r="B11" i="16"/>
  <c r="B6" i="16"/>
  <c r="G78" i="13"/>
  <c r="C8" i="16" s="1"/>
  <c r="G77" i="13"/>
  <c r="E12" i="1"/>
  <c r="H3" i="13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7" i="13"/>
  <c r="H68" i="13"/>
  <c r="H69" i="13"/>
  <c r="H70" i="13"/>
  <c r="H71" i="13"/>
  <c r="H72" i="13"/>
  <c r="H73" i="13"/>
  <c r="H74" i="13"/>
  <c r="H75" i="13"/>
  <c r="F3" i="13"/>
  <c r="F4" i="13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2" i="13"/>
  <c r="H2" i="13" s="1"/>
  <c r="F7" i="16" l="1"/>
  <c r="D3" i="17" s="1"/>
  <c r="C6" i="16"/>
  <c r="F6" i="16" s="1"/>
  <c r="C3" i="17" s="1"/>
  <c r="C11" i="16"/>
  <c r="C10" i="16"/>
  <c r="C9" i="16"/>
  <c r="F11" i="16"/>
  <c r="H3" i="17" s="1"/>
  <c r="F10" i="16"/>
  <c r="G3" i="17" s="1"/>
  <c r="E9" i="16"/>
  <c r="E8" i="16"/>
  <c r="F8" i="16" s="1"/>
  <c r="E3" i="17" s="1"/>
  <c r="G1602" i="3"/>
  <c r="C371" i="12"/>
  <c r="C370" i="12"/>
  <c r="C369" i="12"/>
  <c r="C368" i="12"/>
  <c r="C367" i="12"/>
  <c r="C366" i="12"/>
  <c r="C361" i="12"/>
  <c r="F361" i="12" s="1"/>
  <c r="C360" i="12"/>
  <c r="C359" i="12"/>
  <c r="C313" i="12"/>
  <c r="C312" i="12"/>
  <c r="F312" i="12" s="1"/>
  <c r="H312" i="12" s="1"/>
  <c r="C331" i="12"/>
  <c r="C330" i="12"/>
  <c r="C329" i="12"/>
  <c r="C294" i="12"/>
  <c r="C293" i="12"/>
  <c r="F293" i="12" s="1"/>
  <c r="H293" i="12" s="1"/>
  <c r="C363" i="12"/>
  <c r="F363" i="12" s="1"/>
  <c r="H363" i="12" s="1"/>
  <c r="C362" i="12"/>
  <c r="F362" i="12" s="1"/>
  <c r="C315" i="12"/>
  <c r="C314" i="12"/>
  <c r="F314" i="12" s="1"/>
  <c r="H314" i="12" s="1"/>
  <c r="C264" i="12"/>
  <c r="F264" i="12" s="1"/>
  <c r="H264" i="12" s="1"/>
  <c r="C263" i="12"/>
  <c r="C358" i="12"/>
  <c r="F358" i="12" s="1"/>
  <c r="C357" i="12"/>
  <c r="C311" i="12"/>
  <c r="F311" i="12" s="1"/>
  <c r="H311" i="12" s="1"/>
  <c r="C310" i="12"/>
  <c r="F310" i="12" s="1"/>
  <c r="H310" i="12" s="1"/>
  <c r="C262" i="12"/>
  <c r="C261" i="12"/>
  <c r="F261" i="12" s="1"/>
  <c r="H261" i="12" s="1"/>
  <c r="C260" i="12"/>
  <c r="C259" i="12"/>
  <c r="C328" i="12"/>
  <c r="F328" i="12" s="1"/>
  <c r="C277" i="12"/>
  <c r="F277" i="12" s="1"/>
  <c r="H277" i="12" s="1"/>
  <c r="C276" i="12"/>
  <c r="F276" i="12" s="1"/>
  <c r="H276" i="12" s="1"/>
  <c r="C230" i="12"/>
  <c r="C229" i="12"/>
  <c r="F229" i="12" s="1"/>
  <c r="H229" i="12" s="1"/>
  <c r="C187" i="12"/>
  <c r="F187" i="12" s="1"/>
  <c r="H187" i="12" s="1"/>
  <c r="C214" i="12"/>
  <c r="C213" i="12"/>
  <c r="C216" i="12"/>
  <c r="C215" i="12"/>
  <c r="C174" i="12"/>
  <c r="F174" i="12" s="1"/>
  <c r="H174" i="12" s="1"/>
  <c r="C173" i="12"/>
  <c r="F173" i="12" s="1"/>
  <c r="H173" i="12" s="1"/>
  <c r="C172" i="12"/>
  <c r="C171" i="12"/>
  <c r="C341" i="12"/>
  <c r="C340" i="12"/>
  <c r="F340" i="12" s="1"/>
  <c r="C339" i="12"/>
  <c r="C338" i="12"/>
  <c r="C337" i="12"/>
  <c r="C336" i="12"/>
  <c r="C335" i="12"/>
  <c r="C334" i="12"/>
  <c r="F334" i="12" s="1"/>
  <c r="C333" i="12"/>
  <c r="C332" i="12"/>
  <c r="F332" i="12" s="1"/>
  <c r="C292" i="12"/>
  <c r="C291" i="12"/>
  <c r="C290" i="12"/>
  <c r="C289" i="12"/>
  <c r="C288" i="12"/>
  <c r="C287" i="12"/>
  <c r="C286" i="12"/>
  <c r="F286" i="12" s="1"/>
  <c r="H286" i="12" s="1"/>
  <c r="C285" i="12"/>
  <c r="F285" i="12" s="1"/>
  <c r="H285" i="12" s="1"/>
  <c r="C284" i="12"/>
  <c r="C283" i="12"/>
  <c r="C282" i="12"/>
  <c r="C281" i="12"/>
  <c r="C280" i="12"/>
  <c r="C279" i="12"/>
  <c r="C278" i="12"/>
  <c r="F278" i="12" s="1"/>
  <c r="H278" i="12" s="1"/>
  <c r="C243" i="12"/>
  <c r="F243" i="12" s="1"/>
  <c r="H243" i="12" s="1"/>
  <c r="C242" i="12"/>
  <c r="C241" i="12"/>
  <c r="F241" i="12" s="1"/>
  <c r="H241" i="12" s="1"/>
  <c r="C240" i="12"/>
  <c r="C239" i="12"/>
  <c r="C238" i="12"/>
  <c r="C237" i="12"/>
  <c r="C236" i="12"/>
  <c r="C235" i="12"/>
  <c r="F235" i="12" s="1"/>
  <c r="H235" i="12" s="1"/>
  <c r="C234" i="12"/>
  <c r="C233" i="12"/>
  <c r="F233" i="12" s="1"/>
  <c r="H233" i="12" s="1"/>
  <c r="C232" i="12"/>
  <c r="C231" i="12"/>
  <c r="C197" i="12"/>
  <c r="F197" i="12" s="1"/>
  <c r="H197" i="12" s="1"/>
  <c r="C196" i="12"/>
  <c r="F196" i="12" s="1"/>
  <c r="H196" i="12" s="1"/>
  <c r="C195" i="12"/>
  <c r="C194" i="12"/>
  <c r="C193" i="12"/>
  <c r="F193" i="12" s="1"/>
  <c r="H193" i="12" s="1"/>
  <c r="C192" i="12"/>
  <c r="C191" i="12"/>
  <c r="C190" i="12"/>
  <c r="C189" i="12"/>
  <c r="F189" i="12" s="1"/>
  <c r="H189" i="12" s="1"/>
  <c r="C188" i="12"/>
  <c r="F188" i="12" s="1"/>
  <c r="H188" i="12" s="1"/>
  <c r="C155" i="12"/>
  <c r="F155" i="12" s="1"/>
  <c r="H155" i="12" s="1"/>
  <c r="C154" i="12"/>
  <c r="C153" i="12"/>
  <c r="C152" i="12"/>
  <c r="C151" i="12"/>
  <c r="F151" i="12" s="1"/>
  <c r="H151" i="12" s="1"/>
  <c r="C150" i="12"/>
  <c r="C149" i="12"/>
  <c r="C148" i="12"/>
  <c r="C147" i="12"/>
  <c r="F147" i="12" s="1"/>
  <c r="H147" i="12" s="1"/>
  <c r="C146" i="12"/>
  <c r="C145" i="12"/>
  <c r="C144" i="12"/>
  <c r="F144" i="12" s="1"/>
  <c r="H144" i="12" s="1"/>
  <c r="C143" i="12"/>
  <c r="F143" i="12" s="1"/>
  <c r="H143" i="12" s="1"/>
  <c r="C131" i="12"/>
  <c r="C130" i="12"/>
  <c r="F130" i="12" s="1"/>
  <c r="H130" i="12" s="1"/>
  <c r="C129" i="12"/>
  <c r="C128" i="12"/>
  <c r="C127" i="12"/>
  <c r="C126" i="12"/>
  <c r="F126" i="12" s="1"/>
  <c r="H126" i="12" s="1"/>
  <c r="C125" i="12"/>
  <c r="F125" i="12" s="1"/>
  <c r="H125" i="12" s="1"/>
  <c r="C124" i="12"/>
  <c r="C123" i="12"/>
  <c r="C122" i="12"/>
  <c r="H117" i="12"/>
  <c r="G117" i="12"/>
  <c r="C354" i="12"/>
  <c r="C353" i="12"/>
  <c r="F353" i="12" s="1"/>
  <c r="H353" i="12" s="1"/>
  <c r="C352" i="12"/>
  <c r="F352" i="12" s="1"/>
  <c r="C349" i="12"/>
  <c r="F349" i="12" s="1"/>
  <c r="H349" i="12" s="1"/>
  <c r="C348" i="12"/>
  <c r="C347" i="12"/>
  <c r="C344" i="12"/>
  <c r="F344" i="12" s="1"/>
  <c r="H344" i="12" s="1"/>
  <c r="C343" i="12"/>
  <c r="F343" i="12" s="1"/>
  <c r="H343" i="12" s="1"/>
  <c r="C342" i="12"/>
  <c r="C303" i="12"/>
  <c r="C302" i="12"/>
  <c r="F302" i="12" s="1"/>
  <c r="H302" i="12" s="1"/>
  <c r="C301" i="12"/>
  <c r="C300" i="12"/>
  <c r="F300" i="12" s="1"/>
  <c r="H300" i="12" s="1"/>
  <c r="C299" i="12"/>
  <c r="C298" i="12"/>
  <c r="F298" i="12" s="1"/>
  <c r="H298" i="12" s="1"/>
  <c r="C297" i="12"/>
  <c r="C296" i="12"/>
  <c r="F296" i="12" s="1"/>
  <c r="H296" i="12" s="1"/>
  <c r="C295" i="12"/>
  <c r="C252" i="12"/>
  <c r="C251" i="12"/>
  <c r="C250" i="12"/>
  <c r="C249" i="12"/>
  <c r="C248" i="12"/>
  <c r="C247" i="12"/>
  <c r="C246" i="12"/>
  <c r="F246" i="12" s="1"/>
  <c r="H246" i="12" s="1"/>
  <c r="C245" i="12"/>
  <c r="F245" i="12" s="1"/>
  <c r="H245" i="12" s="1"/>
  <c r="C244" i="12"/>
  <c r="C206" i="12"/>
  <c r="C205" i="12"/>
  <c r="F205" i="12" s="1"/>
  <c r="H205" i="12" s="1"/>
  <c r="C204" i="12"/>
  <c r="C203" i="12"/>
  <c r="C202" i="12"/>
  <c r="C201" i="12"/>
  <c r="F201" i="12" s="1"/>
  <c r="H201" i="12" s="1"/>
  <c r="C200" i="12"/>
  <c r="C199" i="12"/>
  <c r="C198" i="12"/>
  <c r="C164" i="12"/>
  <c r="F164" i="12" s="1"/>
  <c r="H164" i="12" s="1"/>
  <c r="C163" i="12"/>
  <c r="F163" i="12" s="1"/>
  <c r="H163" i="12" s="1"/>
  <c r="C162" i="12"/>
  <c r="C161" i="12"/>
  <c r="C160" i="12"/>
  <c r="C159" i="12"/>
  <c r="F159" i="12" s="1"/>
  <c r="H159" i="12" s="1"/>
  <c r="C158" i="12"/>
  <c r="C157" i="12"/>
  <c r="F157" i="12" s="1"/>
  <c r="H157" i="12" s="1"/>
  <c r="C156" i="12"/>
  <c r="C102" i="12"/>
  <c r="C103" i="12"/>
  <c r="F103" i="12" s="1"/>
  <c r="H103" i="12" s="1"/>
  <c r="C104" i="12"/>
  <c r="C105" i="12"/>
  <c r="C106" i="12"/>
  <c r="C107" i="12"/>
  <c r="C108" i="12"/>
  <c r="C109" i="12"/>
  <c r="F109" i="12" s="1"/>
  <c r="H109" i="12" s="1"/>
  <c r="C110" i="12"/>
  <c r="C111" i="12"/>
  <c r="F111" i="12" s="1"/>
  <c r="H111" i="12" s="1"/>
  <c r="C112" i="12"/>
  <c r="C113" i="12"/>
  <c r="C114" i="12"/>
  <c r="C115" i="12"/>
  <c r="C101" i="12"/>
  <c r="F101" i="12" s="1"/>
  <c r="H101" i="12" s="1"/>
  <c r="F99" i="12"/>
  <c r="F100" i="12"/>
  <c r="F102" i="12"/>
  <c r="H102" i="12" s="1"/>
  <c r="F104" i="12"/>
  <c r="H104" i="12" s="1"/>
  <c r="F105" i="12"/>
  <c r="F106" i="12"/>
  <c r="H106" i="12" s="1"/>
  <c r="F107" i="12"/>
  <c r="H107" i="12" s="1"/>
  <c r="F108" i="12"/>
  <c r="H108" i="12" s="1"/>
  <c r="F110" i="12"/>
  <c r="H110" i="12" s="1"/>
  <c r="F112" i="12"/>
  <c r="H112" i="12" s="1"/>
  <c r="F113" i="12"/>
  <c r="F114" i="12"/>
  <c r="H114" i="12" s="1"/>
  <c r="F115" i="12"/>
  <c r="H115" i="12" s="1"/>
  <c r="F116" i="12"/>
  <c r="H116" i="12" s="1"/>
  <c r="F117" i="12"/>
  <c r="F118" i="12"/>
  <c r="H118" i="12" s="1"/>
  <c r="F119" i="12"/>
  <c r="H119" i="12" s="1"/>
  <c r="F120" i="12"/>
  <c r="H120" i="12" s="1"/>
  <c r="F121" i="12"/>
  <c r="H121" i="12" s="1"/>
  <c r="F122" i="12"/>
  <c r="H122" i="12" s="1"/>
  <c r="F123" i="12"/>
  <c r="H123" i="12" s="1"/>
  <c r="F124" i="12"/>
  <c r="H124" i="12" s="1"/>
  <c r="F127" i="12"/>
  <c r="H127" i="12" s="1"/>
  <c r="F128" i="12"/>
  <c r="H128" i="12" s="1"/>
  <c r="F129" i="12"/>
  <c r="H129" i="12" s="1"/>
  <c r="F131" i="12"/>
  <c r="H131" i="12" s="1"/>
  <c r="F132" i="12"/>
  <c r="H132" i="12" s="1"/>
  <c r="F133" i="12"/>
  <c r="F134" i="12"/>
  <c r="H134" i="12" s="1"/>
  <c r="F135" i="12"/>
  <c r="H135" i="12" s="1"/>
  <c r="F136" i="12"/>
  <c r="H136" i="12" s="1"/>
  <c r="F137" i="12"/>
  <c r="H137" i="12" s="1"/>
  <c r="F138" i="12"/>
  <c r="H138" i="12" s="1"/>
  <c r="F139" i="12"/>
  <c r="F140" i="12"/>
  <c r="F141" i="12"/>
  <c r="F142" i="12"/>
  <c r="H142" i="12" s="1"/>
  <c r="F145" i="12"/>
  <c r="H145" i="12" s="1"/>
  <c r="F146" i="12"/>
  <c r="H146" i="12" s="1"/>
  <c r="F148" i="12"/>
  <c r="H148" i="12" s="1"/>
  <c r="F149" i="12"/>
  <c r="H149" i="12" s="1"/>
  <c r="F150" i="12"/>
  <c r="H150" i="12" s="1"/>
  <c r="F152" i="12"/>
  <c r="H152" i="12" s="1"/>
  <c r="F153" i="12"/>
  <c r="H153" i="12" s="1"/>
  <c r="F154" i="12"/>
  <c r="H154" i="12" s="1"/>
  <c r="F156" i="12"/>
  <c r="H156" i="12" s="1"/>
  <c r="F158" i="12"/>
  <c r="H158" i="12" s="1"/>
  <c r="F160" i="12"/>
  <c r="H160" i="12" s="1"/>
  <c r="F161" i="12"/>
  <c r="H161" i="12" s="1"/>
  <c r="F162" i="12"/>
  <c r="H162" i="12" s="1"/>
  <c r="F165" i="12"/>
  <c r="H165" i="12" s="1"/>
  <c r="F166" i="12"/>
  <c r="H166" i="12" s="1"/>
  <c r="F167" i="12"/>
  <c r="H167" i="12" s="1"/>
  <c r="F168" i="12"/>
  <c r="H168" i="12" s="1"/>
  <c r="F169" i="12"/>
  <c r="H169" i="12" s="1"/>
  <c r="F170" i="12"/>
  <c r="H170" i="12" s="1"/>
  <c r="F171" i="12"/>
  <c r="F172" i="12"/>
  <c r="F175" i="12"/>
  <c r="H175" i="12" s="1"/>
  <c r="F176" i="12"/>
  <c r="H176" i="12" s="1"/>
  <c r="F177" i="12"/>
  <c r="F178" i="12"/>
  <c r="H178" i="12" s="1"/>
  <c r="F179" i="12"/>
  <c r="F180" i="12"/>
  <c r="H180" i="12" s="1"/>
  <c r="F181" i="12"/>
  <c r="H181" i="12" s="1"/>
  <c r="F182" i="12"/>
  <c r="H182" i="12" s="1"/>
  <c r="F183" i="12"/>
  <c r="F184" i="12"/>
  <c r="H184" i="12" s="1"/>
  <c r="F185" i="12"/>
  <c r="F186" i="12"/>
  <c r="H186" i="12" s="1"/>
  <c r="F190" i="12"/>
  <c r="H190" i="12" s="1"/>
  <c r="F191" i="12"/>
  <c r="F192" i="12"/>
  <c r="H192" i="12" s="1"/>
  <c r="F194" i="12"/>
  <c r="H194" i="12" s="1"/>
  <c r="F195" i="12"/>
  <c r="H195" i="12" s="1"/>
  <c r="F198" i="12"/>
  <c r="H198" i="12" s="1"/>
  <c r="F199" i="12"/>
  <c r="H199" i="12" s="1"/>
  <c r="F200" i="12"/>
  <c r="H200" i="12" s="1"/>
  <c r="F202" i="12"/>
  <c r="H202" i="12" s="1"/>
  <c r="F203" i="12"/>
  <c r="F204" i="12"/>
  <c r="F206" i="12"/>
  <c r="H206" i="12" s="1"/>
  <c r="F207" i="12"/>
  <c r="H207" i="12" s="1"/>
  <c r="F208" i="12"/>
  <c r="H208" i="12" s="1"/>
  <c r="F209" i="12"/>
  <c r="H209" i="12" s="1"/>
  <c r="F210" i="12"/>
  <c r="H210" i="12" s="1"/>
  <c r="F211" i="12"/>
  <c r="H211" i="12" s="1"/>
  <c r="F212" i="12"/>
  <c r="H212" i="12" s="1"/>
  <c r="F213" i="12"/>
  <c r="F214" i="12"/>
  <c r="H214" i="12" s="1"/>
  <c r="F215" i="12"/>
  <c r="H215" i="12" s="1"/>
  <c r="F216" i="12"/>
  <c r="H216" i="12" s="1"/>
  <c r="F217" i="12"/>
  <c r="F218" i="12"/>
  <c r="H218" i="12" s="1"/>
  <c r="F219" i="12"/>
  <c r="H219" i="12" s="1"/>
  <c r="F220" i="12"/>
  <c r="F221" i="12"/>
  <c r="F222" i="12"/>
  <c r="H222" i="12" s="1"/>
  <c r="F223" i="12"/>
  <c r="H223" i="12" s="1"/>
  <c r="F224" i="12"/>
  <c r="H224" i="12" s="1"/>
  <c r="F225" i="12"/>
  <c r="F226" i="12"/>
  <c r="H226" i="12" s="1"/>
  <c r="F227" i="12"/>
  <c r="H227" i="12" s="1"/>
  <c r="F228" i="12"/>
  <c r="F230" i="12"/>
  <c r="H230" i="12" s="1"/>
  <c r="F231" i="12"/>
  <c r="H231" i="12" s="1"/>
  <c r="F232" i="12"/>
  <c r="H232" i="12" s="1"/>
  <c r="F234" i="12"/>
  <c r="H234" i="12" s="1"/>
  <c r="F236" i="12"/>
  <c r="H236" i="12" s="1"/>
  <c r="F237" i="12"/>
  <c r="F238" i="12"/>
  <c r="H238" i="12" s="1"/>
  <c r="F239" i="12"/>
  <c r="H239" i="12" s="1"/>
  <c r="F240" i="12"/>
  <c r="H240" i="12" s="1"/>
  <c r="F242" i="12"/>
  <c r="H242" i="12" s="1"/>
  <c r="F244" i="12"/>
  <c r="H244" i="12" s="1"/>
  <c r="F247" i="12"/>
  <c r="H247" i="12" s="1"/>
  <c r="F248" i="12"/>
  <c r="H248" i="12" s="1"/>
  <c r="F249" i="12"/>
  <c r="H249" i="12" s="1"/>
  <c r="F250" i="12"/>
  <c r="H250" i="12" s="1"/>
  <c r="F251" i="12"/>
  <c r="F252" i="12"/>
  <c r="F253" i="12"/>
  <c r="H253" i="12" s="1"/>
  <c r="F254" i="12"/>
  <c r="H254" i="12" s="1"/>
  <c r="F255" i="12"/>
  <c r="H255" i="12" s="1"/>
  <c r="F256" i="12"/>
  <c r="H256" i="12" s="1"/>
  <c r="F257" i="12"/>
  <c r="H257" i="12" s="1"/>
  <c r="F258" i="12"/>
  <c r="H258" i="12" s="1"/>
  <c r="F259" i="12"/>
  <c r="F260" i="12"/>
  <c r="H260" i="12" s="1"/>
  <c r="F262" i="12"/>
  <c r="H262" i="12" s="1"/>
  <c r="F263" i="12"/>
  <c r="H263" i="12" s="1"/>
  <c r="F265" i="12"/>
  <c r="F266" i="12"/>
  <c r="H266" i="12" s="1"/>
  <c r="F267" i="12"/>
  <c r="F268" i="12"/>
  <c r="F269" i="12"/>
  <c r="F270" i="12"/>
  <c r="H270" i="12" s="1"/>
  <c r="F271" i="12"/>
  <c r="H271" i="12" s="1"/>
  <c r="F272" i="12"/>
  <c r="H272" i="12" s="1"/>
  <c r="F273" i="12"/>
  <c r="F274" i="12"/>
  <c r="H274" i="12" s="1"/>
  <c r="F275" i="12"/>
  <c r="F279" i="12"/>
  <c r="H279" i="12" s="1"/>
  <c r="F280" i="12"/>
  <c r="H280" i="12" s="1"/>
  <c r="F281" i="12"/>
  <c r="F282" i="12"/>
  <c r="H282" i="12" s="1"/>
  <c r="F283" i="12"/>
  <c r="F284" i="12"/>
  <c r="F287" i="12"/>
  <c r="H287" i="12" s="1"/>
  <c r="F288" i="12"/>
  <c r="H288" i="12" s="1"/>
  <c r="F289" i="12"/>
  <c r="H289" i="12" s="1"/>
  <c r="F290" i="12"/>
  <c r="H290" i="12" s="1"/>
  <c r="F291" i="12"/>
  <c r="H291" i="12" s="1"/>
  <c r="F292" i="12"/>
  <c r="H292" i="12" s="1"/>
  <c r="F294" i="12"/>
  <c r="H294" i="12" s="1"/>
  <c r="F295" i="12"/>
  <c r="H295" i="12" s="1"/>
  <c r="F297" i="12"/>
  <c r="H297" i="12" s="1"/>
  <c r="F299" i="12"/>
  <c r="H299" i="12" s="1"/>
  <c r="F301" i="12"/>
  <c r="H301" i="12" s="1"/>
  <c r="F303" i="12"/>
  <c r="H303" i="12" s="1"/>
  <c r="F304" i="12"/>
  <c r="H304" i="12" s="1"/>
  <c r="F305" i="12"/>
  <c r="F306" i="12"/>
  <c r="H306" i="12" s="1"/>
  <c r="F307" i="12"/>
  <c r="H307" i="12" s="1"/>
  <c r="F308" i="12"/>
  <c r="H308" i="12" s="1"/>
  <c r="F309" i="12"/>
  <c r="H309" i="12" s="1"/>
  <c r="F313" i="12"/>
  <c r="H313" i="12" s="1"/>
  <c r="F315" i="12"/>
  <c r="H315" i="12" s="1"/>
  <c r="F316" i="12"/>
  <c r="F317" i="12"/>
  <c r="F318" i="12"/>
  <c r="F319" i="12"/>
  <c r="F320" i="12"/>
  <c r="F321" i="12"/>
  <c r="F322" i="12"/>
  <c r="F323" i="12"/>
  <c r="F324" i="12"/>
  <c r="F325" i="12"/>
  <c r="F326" i="12"/>
  <c r="F327" i="12"/>
  <c r="F329" i="12"/>
  <c r="F330" i="12"/>
  <c r="F331" i="12"/>
  <c r="F333" i="12"/>
  <c r="F335" i="12"/>
  <c r="F336" i="12"/>
  <c r="F337" i="12"/>
  <c r="F338" i="12"/>
  <c r="F339" i="12"/>
  <c r="F341" i="12"/>
  <c r="F342" i="12"/>
  <c r="F345" i="12"/>
  <c r="F346" i="12"/>
  <c r="H346" i="12" s="1"/>
  <c r="F347" i="12"/>
  <c r="F348" i="12"/>
  <c r="H348" i="12" s="1"/>
  <c r="F350" i="12"/>
  <c r="F351" i="12"/>
  <c r="H351" i="12" s="1"/>
  <c r="F354" i="12"/>
  <c r="H354" i="12" s="1"/>
  <c r="F355" i="12"/>
  <c r="F356" i="12"/>
  <c r="H356" i="12" s="1"/>
  <c r="F357" i="12"/>
  <c r="F359" i="12"/>
  <c r="F360" i="12"/>
  <c r="C100" i="12"/>
  <c r="C99" i="12"/>
  <c r="F98" i="12"/>
  <c r="F97" i="12"/>
  <c r="H97" i="12" s="1"/>
  <c r="F96" i="12"/>
  <c r="H96" i="12" s="1"/>
  <c r="H98" i="12"/>
  <c r="H99" i="12"/>
  <c r="H100" i="12"/>
  <c r="H105" i="12"/>
  <c r="H113" i="12"/>
  <c r="H133" i="12"/>
  <c r="H139" i="12"/>
  <c r="H140" i="12"/>
  <c r="H141" i="12"/>
  <c r="H171" i="12"/>
  <c r="H172" i="12"/>
  <c r="H177" i="12"/>
  <c r="H179" i="12"/>
  <c r="H183" i="12"/>
  <c r="H185" i="12"/>
  <c r="H191" i="12"/>
  <c r="H203" i="12"/>
  <c r="H204" i="12"/>
  <c r="H213" i="12"/>
  <c r="H217" i="12"/>
  <c r="H220" i="12"/>
  <c r="H221" i="12"/>
  <c r="H225" i="12"/>
  <c r="H228" i="12"/>
  <c r="H237" i="12"/>
  <c r="H251" i="12"/>
  <c r="H252" i="12"/>
  <c r="H259" i="12"/>
  <c r="H265" i="12"/>
  <c r="H267" i="12"/>
  <c r="H268" i="12"/>
  <c r="H269" i="12"/>
  <c r="H273" i="12"/>
  <c r="H275" i="12"/>
  <c r="H281" i="12"/>
  <c r="H283" i="12"/>
  <c r="H284" i="12"/>
  <c r="H305" i="12"/>
  <c r="H77" i="12"/>
  <c r="H78" i="12"/>
  <c r="H79" i="12"/>
  <c r="H80" i="12"/>
  <c r="H81" i="12"/>
  <c r="H82" i="12"/>
  <c r="H83" i="12"/>
  <c r="H84" i="12"/>
  <c r="H85" i="12"/>
  <c r="H86" i="12"/>
  <c r="H87" i="12"/>
  <c r="H88" i="12"/>
  <c r="H89" i="12"/>
  <c r="H90" i="12"/>
  <c r="H91" i="12"/>
  <c r="H92" i="12"/>
  <c r="H93" i="12"/>
  <c r="H94" i="12"/>
  <c r="H95" i="12"/>
  <c r="F76" i="12"/>
  <c r="H76" i="12" s="1"/>
  <c r="F75" i="12"/>
  <c r="H75" i="12" s="1"/>
  <c r="F74" i="12"/>
  <c r="H74" i="12" s="1"/>
  <c r="F73" i="12"/>
  <c r="H73" i="12" s="1"/>
  <c r="F72" i="12"/>
  <c r="H72" i="12"/>
  <c r="F71" i="12"/>
  <c r="H71" i="12"/>
  <c r="F70" i="12"/>
  <c r="H70" i="12"/>
  <c r="C76" i="12"/>
  <c r="C75" i="12"/>
  <c r="C74" i="12"/>
  <c r="C73" i="12"/>
  <c r="C72" i="12"/>
  <c r="C71" i="12"/>
  <c r="C70" i="12"/>
  <c r="C69" i="12"/>
  <c r="F69" i="12"/>
  <c r="H69" i="12" s="1"/>
  <c r="H68" i="12"/>
  <c r="F68" i="12"/>
  <c r="H67" i="12"/>
  <c r="F67" i="12"/>
  <c r="F9" i="16" l="1"/>
  <c r="F3" i="17" s="1"/>
  <c r="G1603" i="3"/>
  <c r="C68" i="12"/>
  <c r="C67" i="12"/>
  <c r="H66" i="12"/>
  <c r="H65" i="12"/>
  <c r="F66" i="12"/>
  <c r="F65" i="12"/>
  <c r="C66" i="12"/>
  <c r="C65" i="12"/>
  <c r="E66" i="12"/>
  <c r="E65" i="12"/>
  <c r="F63" i="12"/>
  <c r="F64" i="12"/>
  <c r="H64" i="12" s="1"/>
  <c r="C356" i="12"/>
  <c r="C355" i="12"/>
  <c r="C351" i="12"/>
  <c r="C350" i="12"/>
  <c r="C346" i="12"/>
  <c r="C345" i="12"/>
  <c r="C309" i="12"/>
  <c r="C308" i="12"/>
  <c r="C307" i="12"/>
  <c r="C306" i="12"/>
  <c r="C305" i="12"/>
  <c r="C304" i="12"/>
  <c r="C258" i="12"/>
  <c r="C257" i="12"/>
  <c r="C256" i="12"/>
  <c r="C255" i="12"/>
  <c r="C254" i="12"/>
  <c r="C253" i="12"/>
  <c r="C212" i="12"/>
  <c r="C211" i="12"/>
  <c r="C210" i="12"/>
  <c r="C209" i="12"/>
  <c r="C208" i="12"/>
  <c r="C207" i="12"/>
  <c r="C170" i="12"/>
  <c r="C169" i="12"/>
  <c r="C168" i="12"/>
  <c r="C167" i="12"/>
  <c r="C166" i="12"/>
  <c r="C165" i="12"/>
  <c r="C121" i="12"/>
  <c r="C120" i="12"/>
  <c r="C119" i="12"/>
  <c r="C118" i="12"/>
  <c r="C117" i="12"/>
  <c r="C116" i="12"/>
  <c r="C60" i="12"/>
  <c r="F60" i="12" s="1"/>
  <c r="H60" i="12" s="1"/>
  <c r="C61" i="12"/>
  <c r="F61" i="12" s="1"/>
  <c r="C62" i="12"/>
  <c r="F62" i="12" s="1"/>
  <c r="H62" i="12" s="1"/>
  <c r="C63" i="12"/>
  <c r="C64" i="12"/>
  <c r="C59" i="12" l="1"/>
  <c r="F59" i="12" s="1"/>
  <c r="F44" i="12"/>
  <c r="F48" i="12"/>
  <c r="H48" i="12" s="1"/>
  <c r="F49" i="12"/>
  <c r="H49" i="12" s="1"/>
  <c r="F52" i="12"/>
  <c r="H52" i="12" s="1"/>
  <c r="F56" i="12"/>
  <c r="F57" i="12"/>
  <c r="H57" i="12" s="1"/>
  <c r="F41" i="12"/>
  <c r="C58" i="12"/>
  <c r="F58" i="12" s="1"/>
  <c r="H58" i="12" s="1"/>
  <c r="C57" i="12"/>
  <c r="C56" i="12"/>
  <c r="C55" i="12"/>
  <c r="F55" i="12" s="1"/>
  <c r="H55" i="12" s="1"/>
  <c r="C54" i="12"/>
  <c r="F54" i="12" s="1"/>
  <c r="H54" i="12" s="1"/>
  <c r="C53" i="12"/>
  <c r="F53" i="12" s="1"/>
  <c r="C52" i="12"/>
  <c r="C51" i="12"/>
  <c r="F51" i="12" s="1"/>
  <c r="H51" i="12" s="1"/>
  <c r="C50" i="12"/>
  <c r="F50" i="12" s="1"/>
  <c r="C49" i="12"/>
  <c r="C48" i="12"/>
  <c r="C47" i="12"/>
  <c r="F47" i="12" s="1"/>
  <c r="C46" i="12"/>
  <c r="F46" i="12" s="1"/>
  <c r="H46" i="12" s="1"/>
  <c r="C45" i="12"/>
  <c r="F45" i="12" s="1"/>
  <c r="H45" i="12" s="1"/>
  <c r="C44" i="12"/>
  <c r="C43" i="12"/>
  <c r="F43" i="12" s="1"/>
  <c r="H43" i="12" s="1"/>
  <c r="C42" i="12"/>
  <c r="F42" i="12" s="1"/>
  <c r="C41" i="12"/>
  <c r="F40" i="12"/>
  <c r="F39" i="12"/>
  <c r="F38" i="12"/>
  <c r="F37" i="12"/>
  <c r="F36" i="12"/>
  <c r="C40" i="12"/>
  <c r="C39" i="12"/>
  <c r="C142" i="12"/>
  <c r="C141" i="12"/>
  <c r="C140" i="12"/>
  <c r="C139" i="12"/>
  <c r="C138" i="12"/>
  <c r="C137" i="12"/>
  <c r="C136" i="12"/>
  <c r="C135" i="12"/>
  <c r="C134" i="12"/>
  <c r="C133" i="12"/>
  <c r="C132" i="12"/>
  <c r="C186" i="12"/>
  <c r="C185" i="12"/>
  <c r="C184" i="12"/>
  <c r="C183" i="12"/>
  <c r="C182" i="12"/>
  <c r="C181" i="12"/>
  <c r="C180" i="12"/>
  <c r="C179" i="12"/>
  <c r="C178" i="12"/>
  <c r="C177" i="12"/>
  <c r="C176" i="12"/>
  <c r="C175" i="12"/>
  <c r="C228" i="12"/>
  <c r="C227" i="12"/>
  <c r="C226" i="12"/>
  <c r="C225" i="12"/>
  <c r="C224" i="12"/>
  <c r="C223" i="12"/>
  <c r="C222" i="12"/>
  <c r="C221" i="12"/>
  <c r="C220" i="12"/>
  <c r="C219" i="12"/>
  <c r="C218" i="12"/>
  <c r="C217" i="12"/>
  <c r="C275" i="12"/>
  <c r="C274" i="12"/>
  <c r="C273" i="12"/>
  <c r="C272" i="12"/>
  <c r="C271" i="12"/>
  <c r="C270" i="12"/>
  <c r="C269" i="12"/>
  <c r="C268" i="12"/>
  <c r="C267" i="12"/>
  <c r="C266" i="12"/>
  <c r="C265" i="12"/>
  <c r="C321" i="12"/>
  <c r="C320" i="12"/>
  <c r="C319" i="12"/>
  <c r="C318" i="12"/>
  <c r="C317" i="12"/>
  <c r="C316" i="12"/>
  <c r="C327" i="12"/>
  <c r="C326" i="12"/>
  <c r="C325" i="12"/>
  <c r="C324" i="12"/>
  <c r="C323" i="12"/>
  <c r="C322" i="12"/>
  <c r="C98" i="12"/>
  <c r="C97" i="12"/>
  <c r="C96" i="12"/>
  <c r="C36" i="12"/>
  <c r="C37" i="12"/>
  <c r="C38" i="12"/>
  <c r="C35" i="12"/>
  <c r="F35" i="12" s="1"/>
  <c r="C95" i="12"/>
  <c r="F95" i="12" s="1"/>
  <c r="C94" i="12"/>
  <c r="F94" i="12" s="1"/>
  <c r="C93" i="12"/>
  <c r="C92" i="12"/>
  <c r="C91" i="12"/>
  <c r="F91" i="12" s="1"/>
  <c r="C34" i="12"/>
  <c r="F34" i="12" s="1"/>
  <c r="C33" i="12"/>
  <c r="F33" i="12" s="1"/>
  <c r="C32" i="12"/>
  <c r="F32" i="12" s="1"/>
  <c r="C31" i="12"/>
  <c r="F31" i="12" s="1"/>
  <c r="F92" i="12" l="1"/>
  <c r="F93" i="12"/>
  <c r="C30" i="12" l="1"/>
  <c r="F30" i="12" s="1"/>
  <c r="C29" i="12"/>
  <c r="C90" i="12"/>
  <c r="F90" i="12" s="1"/>
  <c r="C89" i="12"/>
  <c r="F89" i="12" s="1"/>
  <c r="C88" i="12"/>
  <c r="F88" i="12" s="1"/>
  <c r="C87" i="12"/>
  <c r="F87" i="12" s="1"/>
  <c r="C86" i="12"/>
  <c r="F86" i="12" s="1"/>
  <c r="C85" i="12"/>
  <c r="F85" i="12" s="1"/>
  <c r="C84" i="12"/>
  <c r="F84" i="12" s="1"/>
  <c r="C83" i="12"/>
  <c r="F83" i="12" s="1"/>
  <c r="C82" i="12"/>
  <c r="F82" i="12" s="1"/>
  <c r="C81" i="12"/>
  <c r="F81" i="12" s="1"/>
  <c r="C80" i="12"/>
  <c r="F80" i="12" s="1"/>
  <c r="C79" i="12"/>
  <c r="F79" i="12" s="1"/>
  <c r="C78" i="12"/>
  <c r="F78" i="12" s="1"/>
  <c r="C77" i="12"/>
  <c r="F77" i="12" s="1"/>
  <c r="G29" i="12"/>
  <c r="F29" i="12"/>
  <c r="H29" i="12" s="1"/>
  <c r="G28" i="12"/>
  <c r="C28" i="12"/>
  <c r="F28" i="12" s="1"/>
  <c r="H28" i="12" s="1"/>
  <c r="G27" i="12"/>
  <c r="C27" i="12"/>
  <c r="F27" i="12" s="1"/>
  <c r="H27" i="12" s="1"/>
  <c r="G26" i="12"/>
  <c r="C26" i="12"/>
  <c r="F26" i="12" s="1"/>
  <c r="G25" i="12"/>
  <c r="C25" i="12"/>
  <c r="F25" i="12" s="1"/>
  <c r="H25" i="12" s="1"/>
  <c r="G24" i="12"/>
  <c r="C24" i="12"/>
  <c r="F24" i="12" s="1"/>
  <c r="H24" i="12" s="1"/>
  <c r="G23" i="12"/>
  <c r="C23" i="12"/>
  <c r="F23" i="12" s="1"/>
  <c r="H23" i="12" s="1"/>
  <c r="G22" i="12"/>
  <c r="C22" i="12"/>
  <c r="F22" i="12" s="1"/>
  <c r="G21" i="12"/>
  <c r="C21" i="12"/>
  <c r="F21" i="12" s="1"/>
  <c r="H21" i="12" s="1"/>
  <c r="G20" i="12"/>
  <c r="C20" i="12"/>
  <c r="F20" i="12" s="1"/>
  <c r="H20" i="12" s="1"/>
  <c r="G19" i="12"/>
  <c r="C19" i="12"/>
  <c r="F19" i="12" s="1"/>
  <c r="H19" i="12" s="1"/>
  <c r="G18" i="12"/>
  <c r="C18" i="12"/>
  <c r="F18" i="12" s="1"/>
  <c r="G17" i="12"/>
  <c r="C17" i="12"/>
  <c r="F17" i="12" s="1"/>
  <c r="H17" i="12" s="1"/>
  <c r="G16" i="12"/>
  <c r="C16" i="12"/>
  <c r="F16" i="12" s="1"/>
  <c r="H16" i="12" s="1"/>
  <c r="C15" i="12"/>
  <c r="F15" i="12" s="1"/>
  <c r="H18" i="12" l="1"/>
  <c r="H22" i="12"/>
  <c r="H26" i="12"/>
  <c r="G362" i="12" l="1"/>
  <c r="H362" i="12" s="1"/>
  <c r="G361" i="12"/>
  <c r="H361" i="12" s="1"/>
  <c r="G360" i="12"/>
  <c r="H360" i="12" s="1"/>
  <c r="G359" i="12"/>
  <c r="H359" i="12" s="1"/>
  <c r="G358" i="12"/>
  <c r="H358" i="12" s="1"/>
  <c r="G357" i="12"/>
  <c r="H357" i="12" s="1"/>
  <c r="G355" i="12"/>
  <c r="H355" i="12" s="1"/>
  <c r="G352" i="12"/>
  <c r="H352" i="12" s="1"/>
  <c r="G350" i="12"/>
  <c r="H350" i="12" s="1"/>
  <c r="G347" i="12"/>
  <c r="H347" i="12" s="1"/>
  <c r="G345" i="12"/>
  <c r="H345" i="12" s="1"/>
  <c r="G342" i="12"/>
  <c r="H342" i="12" s="1"/>
  <c r="G341" i="12"/>
  <c r="H341" i="12" s="1"/>
  <c r="G340" i="12"/>
  <c r="H340" i="12" s="1"/>
  <c r="G339" i="12"/>
  <c r="H339" i="12" s="1"/>
  <c r="G338" i="12"/>
  <c r="H338" i="12" s="1"/>
  <c r="G337" i="12"/>
  <c r="H337" i="12" s="1"/>
  <c r="G336" i="12"/>
  <c r="H336" i="12" s="1"/>
  <c r="G335" i="12"/>
  <c r="H335" i="12" s="1"/>
  <c r="G334" i="12"/>
  <c r="H334" i="12" s="1"/>
  <c r="G333" i="12"/>
  <c r="H333" i="12" s="1"/>
  <c r="G332" i="12"/>
  <c r="H332" i="12" s="1"/>
  <c r="G331" i="12"/>
  <c r="H331" i="12" s="1"/>
  <c r="G330" i="12"/>
  <c r="H330" i="12" s="1"/>
  <c r="G329" i="12"/>
  <c r="H329" i="12" s="1"/>
  <c r="G328" i="12"/>
  <c r="H328" i="12" s="1"/>
  <c r="G327" i="12"/>
  <c r="H327" i="12" s="1"/>
  <c r="G326" i="12"/>
  <c r="H326" i="12" s="1"/>
  <c r="G325" i="12"/>
  <c r="H325" i="12" s="1"/>
  <c r="G324" i="12"/>
  <c r="H324" i="12" s="1"/>
  <c r="G323" i="12"/>
  <c r="H323" i="12" s="1"/>
  <c r="G322" i="12"/>
  <c r="H322" i="12" s="1"/>
  <c r="G321" i="12"/>
  <c r="H321" i="12" s="1"/>
  <c r="G320" i="12"/>
  <c r="H320" i="12" s="1"/>
  <c r="G319" i="12"/>
  <c r="H319" i="12" s="1"/>
  <c r="G318" i="12"/>
  <c r="H318" i="12" s="1"/>
  <c r="G317" i="12"/>
  <c r="H317" i="12" s="1"/>
  <c r="G316" i="12"/>
  <c r="H316" i="12" s="1"/>
  <c r="G314" i="12"/>
  <c r="G313" i="12"/>
  <c r="G312" i="12"/>
  <c r="G311" i="12"/>
  <c r="G310" i="12"/>
  <c r="G308" i="12"/>
  <c r="G306" i="12"/>
  <c r="G304" i="12"/>
  <c r="G301" i="12"/>
  <c r="G298" i="12"/>
  <c r="G295" i="12"/>
  <c r="G294" i="12"/>
  <c r="G293" i="12"/>
  <c r="G292" i="12"/>
  <c r="G291" i="12"/>
  <c r="G290" i="12"/>
  <c r="G289" i="12"/>
  <c r="G288" i="12"/>
  <c r="G287" i="12"/>
  <c r="G286" i="12"/>
  <c r="G285" i="12"/>
  <c r="G284" i="12"/>
  <c r="G283" i="12"/>
  <c r="G282" i="12"/>
  <c r="G281" i="12"/>
  <c r="G280" i="12"/>
  <c r="G279" i="12"/>
  <c r="G278" i="12"/>
  <c r="G277" i="12"/>
  <c r="G276" i="12"/>
  <c r="G275" i="12"/>
  <c r="G274" i="12"/>
  <c r="G273" i="12"/>
  <c r="G272" i="12"/>
  <c r="G271" i="12"/>
  <c r="G270" i="12"/>
  <c r="G269" i="12"/>
  <c r="G268" i="12"/>
  <c r="G267" i="12"/>
  <c r="G266" i="12"/>
  <c r="G265" i="12"/>
  <c r="G263" i="12"/>
  <c r="G262" i="12"/>
  <c r="G261" i="12"/>
  <c r="G260" i="12"/>
  <c r="G259" i="12"/>
  <c r="G257" i="12"/>
  <c r="G255" i="12"/>
  <c r="G253" i="12"/>
  <c r="G250" i="12"/>
  <c r="G247" i="12"/>
  <c r="G244" i="12"/>
  <c r="G243" i="12"/>
  <c r="G242" i="12"/>
  <c r="G241" i="12"/>
  <c r="G240" i="12"/>
  <c r="G239" i="12"/>
  <c r="G238" i="12"/>
  <c r="G237" i="12"/>
  <c r="G236" i="12"/>
  <c r="G235" i="12"/>
  <c r="G234" i="12"/>
  <c r="G233" i="12"/>
  <c r="G232" i="12"/>
  <c r="G231" i="12"/>
  <c r="G230" i="12"/>
  <c r="G229" i="12"/>
  <c r="G228" i="12"/>
  <c r="G227" i="12"/>
  <c r="G226" i="12"/>
  <c r="G225" i="12"/>
  <c r="G224" i="12"/>
  <c r="G223" i="12"/>
  <c r="G222" i="12"/>
  <c r="G221" i="12"/>
  <c r="G220" i="12"/>
  <c r="G219" i="12"/>
  <c r="G218" i="12"/>
  <c r="G217" i="12"/>
  <c r="G215" i="12"/>
  <c r="G214" i="12"/>
  <c r="G213" i="12"/>
  <c r="G211" i="12"/>
  <c r="G209" i="12"/>
  <c r="G207" i="12"/>
  <c r="G204" i="12"/>
  <c r="G201" i="12"/>
  <c r="G198" i="12"/>
  <c r="G197" i="12"/>
  <c r="G196" i="12"/>
  <c r="G195" i="12"/>
  <c r="G194" i="12"/>
  <c r="G193" i="12"/>
  <c r="G192" i="12"/>
  <c r="G191" i="12"/>
  <c r="G190" i="12"/>
  <c r="G189" i="12"/>
  <c r="G188" i="12"/>
  <c r="G187" i="12"/>
  <c r="G186" i="12"/>
  <c r="G185" i="12"/>
  <c r="G184" i="12"/>
  <c r="G183" i="12"/>
  <c r="G182" i="12"/>
  <c r="G181" i="12"/>
  <c r="G180" i="12"/>
  <c r="G179" i="12"/>
  <c r="G178" i="12"/>
  <c r="G177" i="12"/>
  <c r="G176" i="12"/>
  <c r="G175" i="12"/>
  <c r="G173" i="12"/>
  <c r="G172" i="12"/>
  <c r="G171" i="12"/>
  <c r="G169" i="12"/>
  <c r="G167" i="12"/>
  <c r="G165" i="12"/>
  <c r="G162" i="12"/>
  <c r="G159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4" i="12"/>
  <c r="G125" i="12" s="1"/>
  <c r="G123" i="12"/>
  <c r="G122" i="12"/>
  <c r="G120" i="12"/>
  <c r="G121" i="12" s="1"/>
  <c r="G118" i="12"/>
  <c r="G119" i="12" s="1"/>
  <c r="G116" i="12"/>
  <c r="G113" i="12"/>
  <c r="G110" i="12"/>
  <c r="G107" i="12"/>
  <c r="G104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7" i="12"/>
  <c r="G66" i="12"/>
  <c r="G65" i="12"/>
  <c r="G63" i="12"/>
  <c r="H63" i="12" s="1"/>
  <c r="G61" i="12"/>
  <c r="H61" i="12" s="1"/>
  <c r="G59" i="12"/>
  <c r="H59" i="12" s="1"/>
  <c r="G56" i="12"/>
  <c r="H56" i="12" s="1"/>
  <c r="G53" i="12"/>
  <c r="H53" i="12" s="1"/>
  <c r="G50" i="12"/>
  <c r="H50" i="12" s="1"/>
  <c r="G47" i="12"/>
  <c r="H47" i="12" s="1"/>
  <c r="G44" i="12"/>
  <c r="H44" i="12" s="1"/>
  <c r="G41" i="12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15" i="12"/>
  <c r="H15" i="12" s="1"/>
  <c r="H364" i="12" l="1"/>
  <c r="G42" i="12"/>
  <c r="H42" i="12" s="1"/>
  <c r="H41" i="12"/>
  <c r="C373" i="12" l="1"/>
  <c r="I3" i="17"/>
  <c r="D368" i="17" s="1"/>
  <c r="G387" i="11"/>
  <c r="G386" i="11"/>
  <c r="G385" i="11"/>
  <c r="G384" i="11"/>
  <c r="G383" i="11"/>
  <c r="F378" i="10"/>
  <c r="F379" i="11" s="1"/>
  <c r="F377" i="10"/>
  <c r="F376" i="10"/>
  <c r="F375" i="10"/>
  <c r="F374" i="10"/>
  <c r="F373" i="10"/>
  <c r="F371" i="10"/>
  <c r="F368" i="10"/>
  <c r="F369" i="11" s="1"/>
  <c r="F366" i="10"/>
  <c r="F367" i="11" s="1"/>
  <c r="F363" i="10"/>
  <c r="F364" i="11" s="1"/>
  <c r="F361" i="10"/>
  <c r="F358" i="10"/>
  <c r="F359" i="11" s="1"/>
  <c r="F357" i="10"/>
  <c r="F358" i="11" s="1"/>
  <c r="F356" i="10"/>
  <c r="F357" i="11" s="1"/>
  <c r="F355" i="10"/>
  <c r="F354" i="10"/>
  <c r="F355" i="11" s="1"/>
  <c r="F353" i="10"/>
  <c r="F354" i="11" s="1"/>
  <c r="F352" i="10"/>
  <c r="F351" i="10"/>
  <c r="F352" i="11" s="1"/>
  <c r="F350" i="10"/>
  <c r="F351" i="11" s="1"/>
  <c r="F349" i="10"/>
  <c r="F350" i="11" s="1"/>
  <c r="F348" i="10"/>
  <c r="F349" i="11" s="1"/>
  <c r="F347" i="10"/>
  <c r="F346" i="10"/>
  <c r="F347" i="11" s="1"/>
  <c r="F345" i="10"/>
  <c r="F346" i="11" s="1"/>
  <c r="F344" i="10"/>
  <c r="F343" i="10"/>
  <c r="F344" i="11" s="1"/>
  <c r="F342" i="10"/>
  <c r="F343" i="11" s="1"/>
  <c r="F341" i="10"/>
  <c r="F342" i="11" s="1"/>
  <c r="F340" i="10"/>
  <c r="F339" i="10"/>
  <c r="F338" i="10"/>
  <c r="F339" i="11" s="1"/>
  <c r="F337" i="10"/>
  <c r="F338" i="11" s="1"/>
  <c r="F336" i="10"/>
  <c r="F335" i="10"/>
  <c r="F336" i="11" s="1"/>
  <c r="F334" i="10"/>
  <c r="F335" i="11" s="1"/>
  <c r="F333" i="10"/>
  <c r="F334" i="11" s="1"/>
  <c r="F332" i="10"/>
  <c r="F330" i="10"/>
  <c r="F331" i="11" s="1"/>
  <c r="F329" i="10"/>
  <c r="F330" i="11" s="1"/>
  <c r="F328" i="10"/>
  <c r="F327" i="10"/>
  <c r="F326" i="10"/>
  <c r="F327" i="11" s="1"/>
  <c r="F324" i="10"/>
  <c r="F325" i="11" s="1"/>
  <c r="F322" i="10"/>
  <c r="F323" i="11" s="1"/>
  <c r="F320" i="10"/>
  <c r="F317" i="10"/>
  <c r="F318" i="11" s="1"/>
  <c r="F314" i="10"/>
  <c r="F315" i="11" s="1"/>
  <c r="F311" i="10"/>
  <c r="F312" i="11" s="1"/>
  <c r="F310" i="10"/>
  <c r="F309" i="10"/>
  <c r="F308" i="10"/>
  <c r="F307" i="10"/>
  <c r="F306" i="10"/>
  <c r="F305" i="10"/>
  <c r="F304" i="10"/>
  <c r="F303" i="10"/>
  <c r="F304" i="11" s="1"/>
  <c r="F302" i="10"/>
  <c r="F301" i="10"/>
  <c r="F300" i="10"/>
  <c r="F299" i="10"/>
  <c r="F298" i="10"/>
  <c r="F297" i="10"/>
  <c r="F296" i="10"/>
  <c r="F295" i="10"/>
  <c r="F296" i="11" s="1"/>
  <c r="F294" i="10"/>
  <c r="F293" i="10"/>
  <c r="F292" i="10"/>
  <c r="F291" i="10"/>
  <c r="F290" i="10"/>
  <c r="F289" i="10"/>
  <c r="F288" i="10"/>
  <c r="F287" i="10"/>
  <c r="F288" i="11" s="1"/>
  <c r="F286" i="10"/>
  <c r="F285" i="10"/>
  <c r="F284" i="10"/>
  <c r="F283" i="10"/>
  <c r="F282" i="10"/>
  <c r="F281" i="10"/>
  <c r="A275" i="11"/>
  <c r="B275" i="11"/>
  <c r="C275" i="11"/>
  <c r="D275" i="11"/>
  <c r="E275" i="11"/>
  <c r="F275" i="11"/>
  <c r="A276" i="11"/>
  <c r="B276" i="11"/>
  <c r="C276" i="11"/>
  <c r="D276" i="11"/>
  <c r="E276" i="11"/>
  <c r="F276" i="11"/>
  <c r="A277" i="11"/>
  <c r="B277" i="11"/>
  <c r="C277" i="11"/>
  <c r="D277" i="11"/>
  <c r="E277" i="11"/>
  <c r="F277" i="11"/>
  <c r="A278" i="11"/>
  <c r="B278" i="11"/>
  <c r="C278" i="11"/>
  <c r="D278" i="11"/>
  <c r="E278" i="11"/>
  <c r="F278" i="11"/>
  <c r="A279" i="11"/>
  <c r="B279" i="11"/>
  <c r="C279" i="11"/>
  <c r="D279" i="11"/>
  <c r="E279" i="11"/>
  <c r="F279" i="11"/>
  <c r="A280" i="11"/>
  <c r="B280" i="11"/>
  <c r="C280" i="11"/>
  <c r="D280" i="11"/>
  <c r="E280" i="11"/>
  <c r="F280" i="11"/>
  <c r="A281" i="11"/>
  <c r="B281" i="11"/>
  <c r="C281" i="11"/>
  <c r="D281" i="11"/>
  <c r="E281" i="11"/>
  <c r="F281" i="11"/>
  <c r="A282" i="11"/>
  <c r="B282" i="11"/>
  <c r="C282" i="11"/>
  <c r="D282" i="11"/>
  <c r="E282" i="11"/>
  <c r="F282" i="11"/>
  <c r="A283" i="11"/>
  <c r="B283" i="11"/>
  <c r="C283" i="11"/>
  <c r="D283" i="11"/>
  <c r="E283" i="11"/>
  <c r="F283" i="11"/>
  <c r="A284" i="11"/>
  <c r="B284" i="11"/>
  <c r="C284" i="11"/>
  <c r="D284" i="11"/>
  <c r="E284" i="11"/>
  <c r="F284" i="11"/>
  <c r="A285" i="11"/>
  <c r="B285" i="11"/>
  <c r="C285" i="11"/>
  <c r="D285" i="11"/>
  <c r="E285" i="11"/>
  <c r="F285" i="11"/>
  <c r="A286" i="11"/>
  <c r="B286" i="11"/>
  <c r="C286" i="11"/>
  <c r="D286" i="11"/>
  <c r="E286" i="11"/>
  <c r="F286" i="11"/>
  <c r="A287" i="11"/>
  <c r="B287" i="11"/>
  <c r="C287" i="11"/>
  <c r="D287" i="11"/>
  <c r="E287" i="11"/>
  <c r="F287" i="11"/>
  <c r="A288" i="11"/>
  <c r="B288" i="11"/>
  <c r="C288" i="11"/>
  <c r="D288" i="11"/>
  <c r="E288" i="11"/>
  <c r="A289" i="11"/>
  <c r="B289" i="11"/>
  <c r="C289" i="11"/>
  <c r="D289" i="11"/>
  <c r="E289" i="11"/>
  <c r="F289" i="11"/>
  <c r="A290" i="11"/>
  <c r="B290" i="11"/>
  <c r="C290" i="11"/>
  <c r="D290" i="11"/>
  <c r="E290" i="11"/>
  <c r="F290" i="11"/>
  <c r="A291" i="11"/>
  <c r="B291" i="11"/>
  <c r="C291" i="11"/>
  <c r="D291" i="11"/>
  <c r="E291" i="11"/>
  <c r="F291" i="11"/>
  <c r="A292" i="11"/>
  <c r="B292" i="11"/>
  <c r="C292" i="11"/>
  <c r="D292" i="11"/>
  <c r="E292" i="11"/>
  <c r="F292" i="11"/>
  <c r="A293" i="11"/>
  <c r="B293" i="11"/>
  <c r="C293" i="11"/>
  <c r="D293" i="11"/>
  <c r="E293" i="11"/>
  <c r="F293" i="11"/>
  <c r="A294" i="11"/>
  <c r="B294" i="11"/>
  <c r="C294" i="11"/>
  <c r="D294" i="11"/>
  <c r="E294" i="11"/>
  <c r="F294" i="11"/>
  <c r="A295" i="11"/>
  <c r="B295" i="11"/>
  <c r="C295" i="11"/>
  <c r="D295" i="11"/>
  <c r="E295" i="11"/>
  <c r="F295" i="11"/>
  <c r="A296" i="11"/>
  <c r="B296" i="11"/>
  <c r="C296" i="11"/>
  <c r="D296" i="11"/>
  <c r="E296" i="11"/>
  <c r="A297" i="11"/>
  <c r="B297" i="11"/>
  <c r="C297" i="11"/>
  <c r="D297" i="11"/>
  <c r="E297" i="11"/>
  <c r="F297" i="11"/>
  <c r="A298" i="11"/>
  <c r="B298" i="11"/>
  <c r="C298" i="11"/>
  <c r="D298" i="11"/>
  <c r="E298" i="11"/>
  <c r="F298" i="11"/>
  <c r="A299" i="11"/>
  <c r="B299" i="11"/>
  <c r="C299" i="11"/>
  <c r="D299" i="11"/>
  <c r="E299" i="11"/>
  <c r="F299" i="11"/>
  <c r="A300" i="11"/>
  <c r="B300" i="11"/>
  <c r="C300" i="11"/>
  <c r="D300" i="11"/>
  <c r="E300" i="11"/>
  <c r="F300" i="11"/>
  <c r="A301" i="11"/>
  <c r="B301" i="11"/>
  <c r="C301" i="11"/>
  <c r="D301" i="11"/>
  <c r="E301" i="11"/>
  <c r="F301" i="11"/>
  <c r="A302" i="11"/>
  <c r="B302" i="11"/>
  <c r="C302" i="11"/>
  <c r="D302" i="11"/>
  <c r="E302" i="11"/>
  <c r="F302" i="11"/>
  <c r="A303" i="11"/>
  <c r="B303" i="11"/>
  <c r="C303" i="11"/>
  <c r="D303" i="11"/>
  <c r="E303" i="11"/>
  <c r="F303" i="11"/>
  <c r="A304" i="11"/>
  <c r="B304" i="11"/>
  <c r="C304" i="11"/>
  <c r="D304" i="11"/>
  <c r="E304" i="11"/>
  <c r="A305" i="11"/>
  <c r="B305" i="11"/>
  <c r="C305" i="11"/>
  <c r="D305" i="11"/>
  <c r="E305" i="11"/>
  <c r="F305" i="11"/>
  <c r="A306" i="11"/>
  <c r="B306" i="11"/>
  <c r="C306" i="11"/>
  <c r="D306" i="11"/>
  <c r="E306" i="11"/>
  <c r="F306" i="11"/>
  <c r="A307" i="11"/>
  <c r="B307" i="11"/>
  <c r="C307" i="11"/>
  <c r="D307" i="11"/>
  <c r="E307" i="11"/>
  <c r="F307" i="11"/>
  <c r="A308" i="11"/>
  <c r="B308" i="11"/>
  <c r="C308" i="11"/>
  <c r="D308" i="11"/>
  <c r="E308" i="11"/>
  <c r="F308" i="11"/>
  <c r="A309" i="11"/>
  <c r="B309" i="11"/>
  <c r="C309" i="11"/>
  <c r="D309" i="11"/>
  <c r="E309" i="11"/>
  <c r="F309" i="11"/>
  <c r="A310" i="11"/>
  <c r="B310" i="11"/>
  <c r="C310" i="11"/>
  <c r="D310" i="11"/>
  <c r="E310" i="11"/>
  <c r="F310" i="11"/>
  <c r="A311" i="11"/>
  <c r="B311" i="11"/>
  <c r="C311" i="11"/>
  <c r="D311" i="11"/>
  <c r="E311" i="11"/>
  <c r="F311" i="11"/>
  <c r="A312" i="11"/>
  <c r="B312" i="11"/>
  <c r="C312" i="11"/>
  <c r="D312" i="11"/>
  <c r="E312" i="11"/>
  <c r="A313" i="11"/>
  <c r="B313" i="11"/>
  <c r="C313" i="11"/>
  <c r="D313" i="11"/>
  <c r="E313" i="11"/>
  <c r="F313" i="11"/>
  <c r="A314" i="11"/>
  <c r="B314" i="11"/>
  <c r="C314" i="11"/>
  <c r="D314" i="11"/>
  <c r="E314" i="11"/>
  <c r="F314" i="11"/>
  <c r="A315" i="11"/>
  <c r="B315" i="11"/>
  <c r="C315" i="11"/>
  <c r="D315" i="11"/>
  <c r="E315" i="11"/>
  <c r="A316" i="11"/>
  <c r="B316" i="11"/>
  <c r="C316" i="11"/>
  <c r="D316" i="11"/>
  <c r="E316" i="11"/>
  <c r="F316" i="11"/>
  <c r="A317" i="11"/>
  <c r="B317" i="11"/>
  <c r="C317" i="11"/>
  <c r="D317" i="11"/>
  <c r="E317" i="11"/>
  <c r="F317" i="11"/>
  <c r="A318" i="11"/>
  <c r="B318" i="11"/>
  <c r="C318" i="11"/>
  <c r="D318" i="11"/>
  <c r="E318" i="11"/>
  <c r="A319" i="11"/>
  <c r="B319" i="11"/>
  <c r="C319" i="11"/>
  <c r="D319" i="11"/>
  <c r="E319" i="11"/>
  <c r="F319" i="11"/>
  <c r="A320" i="11"/>
  <c r="B320" i="11"/>
  <c r="C320" i="11"/>
  <c r="D320" i="11"/>
  <c r="E320" i="11"/>
  <c r="F320" i="11"/>
  <c r="A321" i="11"/>
  <c r="B321" i="11"/>
  <c r="C321" i="11"/>
  <c r="D321" i="11"/>
  <c r="E321" i="11"/>
  <c r="F321" i="11"/>
  <c r="A322" i="11"/>
  <c r="B322" i="11"/>
  <c r="C322" i="11"/>
  <c r="D322" i="11"/>
  <c r="E322" i="11"/>
  <c r="F322" i="11"/>
  <c r="A323" i="11"/>
  <c r="B323" i="11"/>
  <c r="C323" i="11"/>
  <c r="D323" i="11"/>
  <c r="E323" i="11"/>
  <c r="A324" i="11"/>
  <c r="B324" i="11"/>
  <c r="C324" i="11"/>
  <c r="D324" i="11"/>
  <c r="E324" i="11"/>
  <c r="F324" i="11"/>
  <c r="A325" i="11"/>
  <c r="B325" i="11"/>
  <c r="C325" i="11"/>
  <c r="D325" i="11"/>
  <c r="E325" i="11"/>
  <c r="A326" i="11"/>
  <c r="B326" i="11"/>
  <c r="C326" i="11"/>
  <c r="D326" i="11"/>
  <c r="E326" i="11"/>
  <c r="F326" i="11"/>
  <c r="A327" i="11"/>
  <c r="B327" i="11"/>
  <c r="C327" i="11"/>
  <c r="D327" i="11"/>
  <c r="E327" i="11"/>
  <c r="A328" i="11"/>
  <c r="B328" i="11"/>
  <c r="C328" i="11"/>
  <c r="D328" i="11"/>
  <c r="E328" i="11"/>
  <c r="F328" i="11"/>
  <c r="A329" i="11"/>
  <c r="B329" i="11"/>
  <c r="C329" i="11"/>
  <c r="D329" i="11"/>
  <c r="E329" i="11"/>
  <c r="F329" i="11"/>
  <c r="A330" i="11"/>
  <c r="B330" i="11"/>
  <c r="C330" i="11"/>
  <c r="D330" i="11"/>
  <c r="E330" i="11"/>
  <c r="A331" i="11"/>
  <c r="B331" i="11"/>
  <c r="C331" i="11"/>
  <c r="D331" i="11"/>
  <c r="E331" i="11"/>
  <c r="A332" i="11"/>
  <c r="B332" i="11"/>
  <c r="C332" i="11"/>
  <c r="D332" i="11"/>
  <c r="E332" i="11"/>
  <c r="F332" i="11"/>
  <c r="A333" i="11"/>
  <c r="B333" i="11"/>
  <c r="C333" i="11"/>
  <c r="D333" i="11"/>
  <c r="E333" i="11"/>
  <c r="F333" i="11"/>
  <c r="A334" i="11"/>
  <c r="B334" i="11"/>
  <c r="C334" i="11"/>
  <c r="D334" i="11"/>
  <c r="E334" i="11"/>
  <c r="A335" i="11"/>
  <c r="B335" i="11"/>
  <c r="C335" i="11"/>
  <c r="D335" i="11"/>
  <c r="E335" i="11"/>
  <c r="A336" i="11"/>
  <c r="B336" i="11"/>
  <c r="C336" i="11"/>
  <c r="D336" i="11"/>
  <c r="E336" i="11"/>
  <c r="A337" i="11"/>
  <c r="B337" i="11"/>
  <c r="C337" i="11"/>
  <c r="D337" i="11"/>
  <c r="E337" i="11"/>
  <c r="F337" i="11"/>
  <c r="A338" i="11"/>
  <c r="B338" i="11"/>
  <c r="C338" i="11"/>
  <c r="D338" i="11"/>
  <c r="E338" i="11"/>
  <c r="A339" i="11"/>
  <c r="B339" i="11"/>
  <c r="C339" i="11"/>
  <c r="D339" i="11"/>
  <c r="E339" i="11"/>
  <c r="A340" i="11"/>
  <c r="B340" i="11"/>
  <c r="C340" i="11"/>
  <c r="D340" i="11"/>
  <c r="E340" i="11"/>
  <c r="F340" i="11"/>
  <c r="A341" i="11"/>
  <c r="B341" i="11"/>
  <c r="C341" i="11"/>
  <c r="D341" i="11"/>
  <c r="E341" i="11"/>
  <c r="F341" i="11"/>
  <c r="A342" i="11"/>
  <c r="B342" i="11"/>
  <c r="C342" i="11"/>
  <c r="D342" i="11"/>
  <c r="E342" i="11"/>
  <c r="A343" i="11"/>
  <c r="B343" i="11"/>
  <c r="C343" i="11"/>
  <c r="D343" i="11"/>
  <c r="E343" i="11"/>
  <c r="A344" i="11"/>
  <c r="B344" i="11"/>
  <c r="C344" i="11"/>
  <c r="D344" i="11"/>
  <c r="E344" i="11"/>
  <c r="A345" i="11"/>
  <c r="B345" i="11"/>
  <c r="C345" i="11"/>
  <c r="D345" i="11"/>
  <c r="E345" i="11"/>
  <c r="F345" i="11"/>
  <c r="A346" i="11"/>
  <c r="B346" i="11"/>
  <c r="C346" i="11"/>
  <c r="D346" i="11"/>
  <c r="E346" i="11"/>
  <c r="A347" i="11"/>
  <c r="B347" i="11"/>
  <c r="C347" i="11"/>
  <c r="D347" i="11"/>
  <c r="E347" i="11"/>
  <c r="A348" i="11"/>
  <c r="B348" i="11"/>
  <c r="C348" i="11"/>
  <c r="D348" i="11"/>
  <c r="E348" i="11"/>
  <c r="F348" i="11"/>
  <c r="A349" i="11"/>
  <c r="B349" i="11"/>
  <c r="C349" i="11"/>
  <c r="D349" i="11"/>
  <c r="E349" i="11"/>
  <c r="A350" i="11"/>
  <c r="B350" i="11"/>
  <c r="C350" i="11"/>
  <c r="D350" i="11"/>
  <c r="E350" i="11"/>
  <c r="A351" i="11"/>
  <c r="B351" i="11"/>
  <c r="C351" i="11"/>
  <c r="D351" i="11"/>
  <c r="E351" i="11"/>
  <c r="A352" i="11"/>
  <c r="B352" i="11"/>
  <c r="C352" i="11"/>
  <c r="D352" i="11"/>
  <c r="E352" i="11"/>
  <c r="A353" i="11"/>
  <c r="B353" i="11"/>
  <c r="C353" i="11"/>
  <c r="D353" i="11"/>
  <c r="E353" i="11"/>
  <c r="F353" i="11"/>
  <c r="A354" i="11"/>
  <c r="B354" i="11"/>
  <c r="C354" i="11"/>
  <c r="D354" i="11"/>
  <c r="E354" i="11"/>
  <c r="A355" i="11"/>
  <c r="B355" i="11"/>
  <c r="C355" i="11"/>
  <c r="D355" i="11"/>
  <c r="E355" i="11"/>
  <c r="A356" i="11"/>
  <c r="B356" i="11"/>
  <c r="C356" i="11"/>
  <c r="D356" i="11"/>
  <c r="E356" i="11"/>
  <c r="F356" i="11"/>
  <c r="A357" i="11"/>
  <c r="B357" i="11"/>
  <c r="C357" i="11"/>
  <c r="D357" i="11"/>
  <c r="E357" i="11"/>
  <c r="A358" i="11"/>
  <c r="B358" i="11"/>
  <c r="C358" i="11"/>
  <c r="D358" i="11"/>
  <c r="E358" i="11"/>
  <c r="A359" i="11"/>
  <c r="B359" i="11"/>
  <c r="C359" i="11"/>
  <c r="D359" i="11"/>
  <c r="E359" i="11"/>
  <c r="A360" i="11"/>
  <c r="B360" i="11"/>
  <c r="C360" i="11"/>
  <c r="D360" i="11"/>
  <c r="E360" i="11"/>
  <c r="F360" i="11"/>
  <c r="A361" i="11"/>
  <c r="B361" i="11"/>
  <c r="C361" i="11"/>
  <c r="D361" i="11"/>
  <c r="E361" i="11"/>
  <c r="F361" i="11"/>
  <c r="A362" i="11"/>
  <c r="B362" i="11"/>
  <c r="C362" i="11"/>
  <c r="D362" i="11"/>
  <c r="E362" i="11"/>
  <c r="F362" i="11"/>
  <c r="A363" i="11"/>
  <c r="B363" i="11"/>
  <c r="C363" i="11"/>
  <c r="D363" i="11"/>
  <c r="E363" i="11"/>
  <c r="F363" i="11"/>
  <c r="A364" i="11"/>
  <c r="B364" i="11"/>
  <c r="C364" i="11"/>
  <c r="D364" i="11"/>
  <c r="E364" i="11"/>
  <c r="A365" i="11"/>
  <c r="B365" i="11"/>
  <c r="C365" i="11"/>
  <c r="D365" i="11"/>
  <c r="E365" i="11"/>
  <c r="F365" i="11"/>
  <c r="A366" i="11"/>
  <c r="B366" i="11"/>
  <c r="C366" i="11"/>
  <c r="D366" i="11"/>
  <c r="E366" i="11"/>
  <c r="F366" i="11"/>
  <c r="A367" i="11"/>
  <c r="B367" i="11"/>
  <c r="C367" i="11"/>
  <c r="D367" i="11"/>
  <c r="E367" i="11"/>
  <c r="A368" i="11"/>
  <c r="B368" i="11"/>
  <c r="C368" i="11"/>
  <c r="D368" i="11"/>
  <c r="E368" i="11"/>
  <c r="F368" i="11"/>
  <c r="A369" i="11"/>
  <c r="B369" i="11"/>
  <c r="C369" i="11"/>
  <c r="D369" i="11"/>
  <c r="E369" i="11"/>
  <c r="A370" i="11"/>
  <c r="B370" i="11"/>
  <c r="C370" i="11"/>
  <c r="D370" i="11"/>
  <c r="E370" i="11"/>
  <c r="F370" i="11"/>
  <c r="A371" i="11"/>
  <c r="B371" i="11"/>
  <c r="C371" i="11"/>
  <c r="D371" i="11"/>
  <c r="E371" i="11"/>
  <c r="F371" i="11"/>
  <c r="A372" i="11"/>
  <c r="B372" i="11"/>
  <c r="C372" i="11"/>
  <c r="D372" i="11"/>
  <c r="E372" i="11"/>
  <c r="F372" i="11"/>
  <c r="A373" i="11"/>
  <c r="B373" i="11"/>
  <c r="C373" i="11"/>
  <c r="D373" i="11"/>
  <c r="E373" i="11"/>
  <c r="F373" i="11"/>
  <c r="A374" i="11"/>
  <c r="B374" i="11"/>
  <c r="C374" i="11"/>
  <c r="D374" i="11"/>
  <c r="E374" i="11"/>
  <c r="F374" i="11"/>
  <c r="A375" i="11"/>
  <c r="B375" i="11"/>
  <c r="C375" i="11"/>
  <c r="D375" i="11"/>
  <c r="E375" i="11"/>
  <c r="F375" i="11"/>
  <c r="A376" i="11"/>
  <c r="B376" i="11"/>
  <c r="C376" i="11"/>
  <c r="D376" i="11"/>
  <c r="E376" i="11"/>
  <c r="G376" i="11" s="1"/>
  <c r="F376" i="11"/>
  <c r="A377" i="11"/>
  <c r="B377" i="11"/>
  <c r="C377" i="11"/>
  <c r="D377" i="11"/>
  <c r="E377" i="11"/>
  <c r="F377" i="11"/>
  <c r="A378" i="11"/>
  <c r="B378" i="11"/>
  <c r="C378" i="11"/>
  <c r="D378" i="11"/>
  <c r="E378" i="11"/>
  <c r="F378" i="11"/>
  <c r="A379" i="11"/>
  <c r="B379" i="11"/>
  <c r="C379" i="11"/>
  <c r="D379" i="11"/>
  <c r="E379" i="11"/>
  <c r="A380" i="11"/>
  <c r="B380" i="11"/>
  <c r="C380" i="11"/>
  <c r="D380" i="11"/>
  <c r="E380" i="11"/>
  <c r="F380" i="11"/>
  <c r="A5" i="11"/>
  <c r="B5" i="11"/>
  <c r="C5" i="11"/>
  <c r="D5" i="11"/>
  <c r="E5" i="11"/>
  <c r="F5" i="11"/>
  <c r="A6" i="11"/>
  <c r="B6" i="11"/>
  <c r="C6" i="11"/>
  <c r="D6" i="11"/>
  <c r="E6" i="11"/>
  <c r="F6" i="11"/>
  <c r="G6" i="11" s="1"/>
  <c r="A7" i="11"/>
  <c r="B7" i="11"/>
  <c r="C7" i="11"/>
  <c r="D7" i="11"/>
  <c r="E7" i="11"/>
  <c r="F7" i="11"/>
  <c r="G7" i="11"/>
  <c r="A8" i="11"/>
  <c r="B8" i="11"/>
  <c r="C8" i="11"/>
  <c r="D8" i="11"/>
  <c r="E8" i="11"/>
  <c r="F8" i="11"/>
  <c r="G8" i="11" s="1"/>
  <c r="A9" i="11"/>
  <c r="B9" i="11"/>
  <c r="C9" i="11"/>
  <c r="D9" i="11"/>
  <c r="E9" i="11"/>
  <c r="F9" i="11"/>
  <c r="G9" i="11"/>
  <c r="A10" i="11"/>
  <c r="B10" i="11"/>
  <c r="C10" i="11"/>
  <c r="D10" i="11"/>
  <c r="E10" i="11"/>
  <c r="G10" i="11" s="1"/>
  <c r="F10" i="11"/>
  <c r="A11" i="11"/>
  <c r="B11" i="11"/>
  <c r="C11" i="11"/>
  <c r="D11" i="11"/>
  <c r="E11" i="11"/>
  <c r="G11" i="11" s="1"/>
  <c r="F11" i="11"/>
  <c r="A12" i="11"/>
  <c r="B12" i="11"/>
  <c r="C12" i="11"/>
  <c r="D12" i="11"/>
  <c r="E12" i="11"/>
  <c r="G12" i="11" s="1"/>
  <c r="F12" i="11"/>
  <c r="A13" i="11"/>
  <c r="B13" i="11"/>
  <c r="C13" i="11"/>
  <c r="D13" i="11"/>
  <c r="E13" i="11"/>
  <c r="G13" i="11" s="1"/>
  <c r="F13" i="11"/>
  <c r="A14" i="11"/>
  <c r="B14" i="11"/>
  <c r="C14" i="11"/>
  <c r="D14" i="11"/>
  <c r="E14" i="11"/>
  <c r="F14" i="11"/>
  <c r="G14" i="11" s="1"/>
  <c r="A15" i="11"/>
  <c r="B15" i="11"/>
  <c r="C15" i="11"/>
  <c r="D15" i="11"/>
  <c r="E15" i="11"/>
  <c r="F15" i="11"/>
  <c r="G15" i="11"/>
  <c r="A16" i="11"/>
  <c r="B16" i="11"/>
  <c r="C16" i="11"/>
  <c r="D16" i="11"/>
  <c r="E16" i="11"/>
  <c r="F16" i="11"/>
  <c r="G16" i="11" s="1"/>
  <c r="A17" i="11"/>
  <c r="B17" i="11"/>
  <c r="C17" i="11"/>
  <c r="D17" i="11"/>
  <c r="E17" i="11"/>
  <c r="F17" i="11"/>
  <c r="G17" i="11"/>
  <c r="A18" i="11"/>
  <c r="B18" i="11"/>
  <c r="C18" i="11"/>
  <c r="D18" i="11"/>
  <c r="E18" i="11"/>
  <c r="F18" i="11"/>
  <c r="G18" i="11"/>
  <c r="A19" i="11"/>
  <c r="B19" i="11"/>
  <c r="C19" i="11"/>
  <c r="D19" i="11"/>
  <c r="E19" i="11"/>
  <c r="G19" i="11" s="1"/>
  <c r="F19" i="11"/>
  <c r="A20" i="11"/>
  <c r="B20" i="11"/>
  <c r="C20" i="11"/>
  <c r="D20" i="11"/>
  <c r="E20" i="11"/>
  <c r="G20" i="11" s="1"/>
  <c r="F20" i="11"/>
  <c r="A21" i="11"/>
  <c r="B21" i="11"/>
  <c r="C21" i="11"/>
  <c r="D21" i="11"/>
  <c r="E21" i="11"/>
  <c r="G21" i="11" s="1"/>
  <c r="F21" i="11"/>
  <c r="A22" i="11"/>
  <c r="B22" i="11"/>
  <c r="C22" i="11"/>
  <c r="D22" i="11"/>
  <c r="E22" i="11"/>
  <c r="F22" i="11"/>
  <c r="G22" i="11" s="1"/>
  <c r="A23" i="11"/>
  <c r="B23" i="11"/>
  <c r="C23" i="11"/>
  <c r="D23" i="11"/>
  <c r="E23" i="11"/>
  <c r="F23" i="11"/>
  <c r="G23" i="11"/>
  <c r="A24" i="11"/>
  <c r="B24" i="11"/>
  <c r="C24" i="11"/>
  <c r="D24" i="11"/>
  <c r="E24" i="11"/>
  <c r="G24" i="11" s="1"/>
  <c r="F24" i="11"/>
  <c r="A25" i="11"/>
  <c r="B25" i="11"/>
  <c r="C25" i="11"/>
  <c r="D25" i="11"/>
  <c r="E25" i="11"/>
  <c r="F25" i="11"/>
  <c r="G25" i="11"/>
  <c r="A26" i="11"/>
  <c r="B26" i="11"/>
  <c r="C26" i="11"/>
  <c r="D26" i="11"/>
  <c r="E26" i="11"/>
  <c r="G26" i="11" s="1"/>
  <c r="F26" i="11"/>
  <c r="A27" i="11"/>
  <c r="B27" i="11"/>
  <c r="C27" i="11"/>
  <c r="D27" i="11"/>
  <c r="E27" i="11"/>
  <c r="G27" i="11" s="1"/>
  <c r="F27" i="11"/>
  <c r="A28" i="11"/>
  <c r="B28" i="11"/>
  <c r="C28" i="11"/>
  <c r="D28" i="11"/>
  <c r="E28" i="11"/>
  <c r="A29" i="11"/>
  <c r="B29" i="11"/>
  <c r="C29" i="11"/>
  <c r="D29" i="11"/>
  <c r="E29" i="11"/>
  <c r="A30" i="11"/>
  <c r="B30" i="11"/>
  <c r="C30" i="11"/>
  <c r="D30" i="11"/>
  <c r="E30" i="11"/>
  <c r="A31" i="11"/>
  <c r="B31" i="11"/>
  <c r="C31" i="11"/>
  <c r="D31" i="11"/>
  <c r="E31" i="11"/>
  <c r="A32" i="11"/>
  <c r="B32" i="11"/>
  <c r="C32" i="11"/>
  <c r="D32" i="11"/>
  <c r="E32" i="11"/>
  <c r="G32" i="11" s="1"/>
  <c r="F32" i="11"/>
  <c r="A33" i="11"/>
  <c r="B33" i="11"/>
  <c r="C33" i="11"/>
  <c r="D33" i="11"/>
  <c r="E33" i="11"/>
  <c r="F33" i="11"/>
  <c r="G33" i="11"/>
  <c r="A34" i="11"/>
  <c r="B34" i="11"/>
  <c r="C34" i="11"/>
  <c r="D34" i="11"/>
  <c r="E34" i="11"/>
  <c r="F34" i="11"/>
  <c r="G34" i="11"/>
  <c r="A35" i="11"/>
  <c r="B35" i="11"/>
  <c r="C35" i="11"/>
  <c r="D35" i="11"/>
  <c r="E35" i="11"/>
  <c r="G35" i="11" s="1"/>
  <c r="F35" i="11"/>
  <c r="A36" i="11"/>
  <c r="B36" i="11"/>
  <c r="C36" i="11"/>
  <c r="D36" i="11"/>
  <c r="E36" i="11"/>
  <c r="F36" i="11"/>
  <c r="G36" i="11" s="1"/>
  <c r="A37" i="11"/>
  <c r="B37" i="11"/>
  <c r="C37" i="11"/>
  <c r="D37" i="11"/>
  <c r="E37" i="11"/>
  <c r="G37" i="11" s="1"/>
  <c r="F37" i="11"/>
  <c r="A38" i="11"/>
  <c r="B38" i="11"/>
  <c r="C38" i="11"/>
  <c r="D38" i="11"/>
  <c r="E38" i="11"/>
  <c r="G38" i="11" s="1"/>
  <c r="F38" i="11"/>
  <c r="A39" i="11"/>
  <c r="B39" i="11"/>
  <c r="C39" i="11"/>
  <c r="D39" i="11"/>
  <c r="E39" i="11"/>
  <c r="F39" i="11"/>
  <c r="G39" i="11"/>
  <c r="A40" i="11"/>
  <c r="B40" i="11"/>
  <c r="C40" i="11"/>
  <c r="D40" i="11"/>
  <c r="E40" i="11"/>
  <c r="F40" i="11"/>
  <c r="G40" i="11" s="1"/>
  <c r="A41" i="11"/>
  <c r="B41" i="11"/>
  <c r="C41" i="11"/>
  <c r="D41" i="11"/>
  <c r="E41" i="11"/>
  <c r="F41" i="11"/>
  <c r="G41" i="11"/>
  <c r="A42" i="11"/>
  <c r="B42" i="11"/>
  <c r="C42" i="11"/>
  <c r="D42" i="11"/>
  <c r="E42" i="11"/>
  <c r="G42" i="11" s="1"/>
  <c r="F42" i="11"/>
  <c r="A43" i="11"/>
  <c r="B43" i="11"/>
  <c r="C43" i="11"/>
  <c r="D43" i="11"/>
  <c r="E43" i="11"/>
  <c r="G43" i="11" s="1"/>
  <c r="F43" i="11"/>
  <c r="A44" i="11"/>
  <c r="B44" i="11"/>
  <c r="C44" i="11"/>
  <c r="D44" i="11"/>
  <c r="E44" i="11"/>
  <c r="F44" i="11"/>
  <c r="G44" i="11" s="1"/>
  <c r="A45" i="11"/>
  <c r="B45" i="11"/>
  <c r="C45" i="11"/>
  <c r="D45" i="11"/>
  <c r="E45" i="11"/>
  <c r="G45" i="11" s="1"/>
  <c r="F45" i="11"/>
  <c r="A46" i="11"/>
  <c r="B46" i="11"/>
  <c r="C46" i="11"/>
  <c r="D46" i="11"/>
  <c r="E46" i="11"/>
  <c r="G46" i="11" s="1"/>
  <c r="F46" i="11"/>
  <c r="A47" i="11"/>
  <c r="B47" i="11"/>
  <c r="C47" i="11"/>
  <c r="D47" i="11"/>
  <c r="E47" i="11"/>
  <c r="F47" i="11"/>
  <c r="G47" i="11"/>
  <c r="A48" i="11"/>
  <c r="B48" i="11"/>
  <c r="C48" i="11"/>
  <c r="D48" i="11"/>
  <c r="E48" i="11"/>
  <c r="F48" i="11"/>
  <c r="G48" i="11" s="1"/>
  <c r="A49" i="11"/>
  <c r="B49" i="11"/>
  <c r="C49" i="11"/>
  <c r="D49" i="11"/>
  <c r="E49" i="11"/>
  <c r="F49" i="11"/>
  <c r="G49" i="11"/>
  <c r="A50" i="11"/>
  <c r="B50" i="11"/>
  <c r="C50" i="11"/>
  <c r="D50" i="11"/>
  <c r="E50" i="11"/>
  <c r="G50" i="11" s="1"/>
  <c r="F50" i="11"/>
  <c r="A51" i="11"/>
  <c r="B51" i="11"/>
  <c r="C51" i="11"/>
  <c r="D51" i="11"/>
  <c r="E51" i="11"/>
  <c r="G51" i="11" s="1"/>
  <c r="F51" i="11"/>
  <c r="A52" i="11"/>
  <c r="B52" i="11"/>
  <c r="C52" i="11"/>
  <c r="D52" i="11"/>
  <c r="E52" i="11"/>
  <c r="F52" i="11"/>
  <c r="G52" i="11" s="1"/>
  <c r="A53" i="11"/>
  <c r="B53" i="11"/>
  <c r="C53" i="11"/>
  <c r="D53" i="11"/>
  <c r="E53" i="11"/>
  <c r="G53" i="11" s="1"/>
  <c r="F53" i="11"/>
  <c r="A54" i="11"/>
  <c r="B54" i="11"/>
  <c r="C54" i="11"/>
  <c r="D54" i="11"/>
  <c r="E54" i="11"/>
  <c r="G54" i="11" s="1"/>
  <c r="F54" i="11"/>
  <c r="A55" i="11"/>
  <c r="B55" i="11"/>
  <c r="C55" i="11"/>
  <c r="D55" i="11"/>
  <c r="E55" i="11"/>
  <c r="F55" i="11"/>
  <c r="G55" i="11"/>
  <c r="A56" i="11"/>
  <c r="B56" i="11"/>
  <c r="C56" i="11"/>
  <c r="D56" i="11"/>
  <c r="E56" i="11"/>
  <c r="F56" i="11"/>
  <c r="G56" i="11" s="1"/>
  <c r="A57" i="11"/>
  <c r="B57" i="11"/>
  <c r="C57" i="11"/>
  <c r="D57" i="11"/>
  <c r="E57" i="11"/>
  <c r="F57" i="11"/>
  <c r="G57" i="11"/>
  <c r="A58" i="11"/>
  <c r="B58" i="11"/>
  <c r="C58" i="11"/>
  <c r="D58" i="11"/>
  <c r="E58" i="11"/>
  <c r="G58" i="11" s="1"/>
  <c r="F58" i="11"/>
  <c r="A59" i="11"/>
  <c r="B59" i="11"/>
  <c r="C59" i="11"/>
  <c r="D59" i="11"/>
  <c r="E59" i="11"/>
  <c r="G59" i="11" s="1"/>
  <c r="F59" i="11"/>
  <c r="A60" i="11"/>
  <c r="B60" i="11"/>
  <c r="C60" i="11"/>
  <c r="D60" i="11"/>
  <c r="E60" i="11"/>
  <c r="F60" i="11"/>
  <c r="G60" i="11" s="1"/>
  <c r="A61" i="11"/>
  <c r="B61" i="11"/>
  <c r="C61" i="11"/>
  <c r="D61" i="11"/>
  <c r="E61" i="11"/>
  <c r="G61" i="11" s="1"/>
  <c r="F61" i="11"/>
  <c r="A62" i="11"/>
  <c r="B62" i="11"/>
  <c r="C62" i="11"/>
  <c r="D62" i="11"/>
  <c r="E62" i="11"/>
  <c r="G62" i="11" s="1"/>
  <c r="F62" i="11"/>
  <c r="A63" i="11"/>
  <c r="B63" i="11"/>
  <c r="C63" i="11"/>
  <c r="D63" i="11"/>
  <c r="E63" i="11"/>
  <c r="G63" i="11" s="1"/>
  <c r="F63" i="11"/>
  <c r="A64" i="11"/>
  <c r="B64" i="11"/>
  <c r="C64" i="11"/>
  <c r="D64" i="11"/>
  <c r="E64" i="11"/>
  <c r="G64" i="11" s="1"/>
  <c r="F64" i="11"/>
  <c r="A65" i="11"/>
  <c r="B65" i="11"/>
  <c r="C65" i="11"/>
  <c r="D65" i="11"/>
  <c r="E65" i="11"/>
  <c r="F65" i="11"/>
  <c r="G65" i="11"/>
  <c r="A66" i="11"/>
  <c r="B66" i="11"/>
  <c r="C66" i="11"/>
  <c r="D66" i="11"/>
  <c r="E66" i="11"/>
  <c r="F66" i="11"/>
  <c r="G66" i="11"/>
  <c r="A67" i="11"/>
  <c r="B67" i="11"/>
  <c r="C67" i="11"/>
  <c r="D67" i="11"/>
  <c r="E67" i="11"/>
  <c r="G67" i="11" s="1"/>
  <c r="F67" i="11"/>
  <c r="A68" i="11"/>
  <c r="B68" i="11"/>
  <c r="C68" i="11"/>
  <c r="D68" i="11"/>
  <c r="E68" i="11"/>
  <c r="F68" i="11"/>
  <c r="G68" i="11" s="1"/>
  <c r="A69" i="11"/>
  <c r="B69" i="11"/>
  <c r="C69" i="11"/>
  <c r="D69" i="11"/>
  <c r="E69" i="11"/>
  <c r="G69" i="11" s="1"/>
  <c r="F69" i="11"/>
  <c r="A70" i="11"/>
  <c r="B70" i="11"/>
  <c r="C70" i="11"/>
  <c r="D70" i="11"/>
  <c r="E70" i="11"/>
  <c r="F70" i="11"/>
  <c r="G70" i="11" s="1"/>
  <c r="A71" i="11"/>
  <c r="B71" i="11"/>
  <c r="C71" i="11"/>
  <c r="D71" i="11"/>
  <c r="E71" i="11"/>
  <c r="F71" i="11"/>
  <c r="G71" i="11"/>
  <c r="A72" i="11"/>
  <c r="B72" i="11"/>
  <c r="C72" i="11"/>
  <c r="D72" i="11"/>
  <c r="E72" i="11"/>
  <c r="F72" i="11"/>
  <c r="G72" i="11" s="1"/>
  <c r="A73" i="11"/>
  <c r="B73" i="11"/>
  <c r="C73" i="11"/>
  <c r="D73" i="11"/>
  <c r="E73" i="11"/>
  <c r="F73" i="11"/>
  <c r="G73" i="11"/>
  <c r="A74" i="11"/>
  <c r="B74" i="11"/>
  <c r="C74" i="11"/>
  <c r="D74" i="11"/>
  <c r="E74" i="11"/>
  <c r="G74" i="11" s="1"/>
  <c r="F74" i="11"/>
  <c r="A75" i="11"/>
  <c r="B75" i="11"/>
  <c r="C75" i="11"/>
  <c r="D75" i="11"/>
  <c r="E75" i="11"/>
  <c r="G75" i="11" s="1"/>
  <c r="F75" i="11"/>
  <c r="A76" i="11"/>
  <c r="B76" i="11"/>
  <c r="C76" i="11"/>
  <c r="D76" i="11"/>
  <c r="E76" i="11"/>
  <c r="F76" i="11"/>
  <c r="G76" i="11" s="1"/>
  <c r="A77" i="11"/>
  <c r="B77" i="11"/>
  <c r="C77" i="11"/>
  <c r="D77" i="11"/>
  <c r="E77" i="11"/>
  <c r="G77" i="11" s="1"/>
  <c r="F77" i="11"/>
  <c r="A78" i="11"/>
  <c r="B78" i="11"/>
  <c r="C78" i="11"/>
  <c r="D78" i="11"/>
  <c r="E78" i="11"/>
  <c r="F78" i="11"/>
  <c r="G78" i="11" s="1"/>
  <c r="A79" i="11"/>
  <c r="B79" i="11"/>
  <c r="C79" i="11"/>
  <c r="D79" i="11"/>
  <c r="E79" i="11"/>
  <c r="F79" i="11"/>
  <c r="G79" i="11"/>
  <c r="A80" i="11"/>
  <c r="B80" i="11"/>
  <c r="C80" i="11"/>
  <c r="D80" i="11"/>
  <c r="E80" i="11"/>
  <c r="G80" i="11" s="1"/>
  <c r="F80" i="11"/>
  <c r="A81" i="11"/>
  <c r="B81" i="11"/>
  <c r="C81" i="11"/>
  <c r="D81" i="11"/>
  <c r="E81" i="11"/>
  <c r="F81" i="11"/>
  <c r="G81" i="11"/>
  <c r="A82" i="11"/>
  <c r="B82" i="11"/>
  <c r="C82" i="11"/>
  <c r="D82" i="11"/>
  <c r="E82" i="11"/>
  <c r="F82" i="11"/>
  <c r="G82" i="11"/>
  <c r="A83" i="11"/>
  <c r="B83" i="11"/>
  <c r="C83" i="11"/>
  <c r="D83" i="11"/>
  <c r="E83" i="11"/>
  <c r="G83" i="11" s="1"/>
  <c r="F83" i="11"/>
  <c r="A84" i="11"/>
  <c r="B84" i="11"/>
  <c r="C84" i="11"/>
  <c r="D84" i="11"/>
  <c r="E84" i="11"/>
  <c r="G84" i="11" s="1"/>
  <c r="F84" i="11"/>
  <c r="A85" i="11"/>
  <c r="B85" i="11"/>
  <c r="C85" i="11"/>
  <c r="D85" i="11"/>
  <c r="E85" i="11"/>
  <c r="G85" i="11" s="1"/>
  <c r="F85" i="11"/>
  <c r="A86" i="11"/>
  <c r="B86" i="11"/>
  <c r="C86" i="11"/>
  <c r="D86" i="11"/>
  <c r="E86" i="11"/>
  <c r="F86" i="11"/>
  <c r="G86" i="11" s="1"/>
  <c r="A87" i="11"/>
  <c r="B87" i="11"/>
  <c r="C87" i="11"/>
  <c r="D87" i="11"/>
  <c r="E87" i="11"/>
  <c r="F87" i="11"/>
  <c r="G87" i="11"/>
  <c r="A88" i="11"/>
  <c r="B88" i="11"/>
  <c r="C88" i="11"/>
  <c r="D88" i="11"/>
  <c r="E88" i="11"/>
  <c r="G88" i="11" s="1"/>
  <c r="F88" i="11"/>
  <c r="A89" i="11"/>
  <c r="B89" i="11"/>
  <c r="C89" i="11"/>
  <c r="D89" i="11"/>
  <c r="E89" i="11"/>
  <c r="F89" i="11"/>
  <c r="G89" i="11"/>
  <c r="A90" i="11"/>
  <c r="B90" i="11"/>
  <c r="C90" i="11"/>
  <c r="D90" i="11"/>
  <c r="E90" i="11"/>
  <c r="F90" i="11"/>
  <c r="G90" i="11"/>
  <c r="A91" i="11"/>
  <c r="B91" i="11"/>
  <c r="C91" i="11"/>
  <c r="D91" i="11"/>
  <c r="E91" i="11"/>
  <c r="G91" i="11" s="1"/>
  <c r="F91" i="11"/>
  <c r="A92" i="11"/>
  <c r="B92" i="11"/>
  <c r="C92" i="11"/>
  <c r="D92" i="11"/>
  <c r="E92" i="11"/>
  <c r="F92" i="11"/>
  <c r="G92" i="11" s="1"/>
  <c r="A93" i="11"/>
  <c r="B93" i="11"/>
  <c r="C93" i="11"/>
  <c r="D93" i="11"/>
  <c r="E93" i="11"/>
  <c r="G93" i="11" s="1"/>
  <c r="F93" i="11"/>
  <c r="A94" i="11"/>
  <c r="B94" i="11"/>
  <c r="C94" i="11"/>
  <c r="D94" i="11"/>
  <c r="E94" i="11"/>
  <c r="G94" i="11" s="1"/>
  <c r="F94" i="11"/>
  <c r="A95" i="11"/>
  <c r="B95" i="11"/>
  <c r="C95" i="11"/>
  <c r="D95" i="11"/>
  <c r="E95" i="11"/>
  <c r="F95" i="11"/>
  <c r="G95" i="11"/>
  <c r="A96" i="11"/>
  <c r="B96" i="11"/>
  <c r="C96" i="11"/>
  <c r="D96" i="11"/>
  <c r="E96" i="11"/>
  <c r="F96" i="11"/>
  <c r="G96" i="11" s="1"/>
  <c r="A97" i="11"/>
  <c r="B97" i="11"/>
  <c r="C97" i="11"/>
  <c r="D97" i="11"/>
  <c r="E97" i="11"/>
  <c r="F97" i="11"/>
  <c r="G97" i="11"/>
  <c r="A98" i="11"/>
  <c r="B98" i="11"/>
  <c r="C98" i="11"/>
  <c r="D98" i="11"/>
  <c r="E98" i="11"/>
  <c r="G98" i="11" s="1"/>
  <c r="F98" i="11"/>
  <c r="A99" i="11"/>
  <c r="B99" i="11"/>
  <c r="C99" i="11"/>
  <c r="D99" i="11"/>
  <c r="E99" i="11"/>
  <c r="G99" i="11" s="1"/>
  <c r="F99" i="11"/>
  <c r="A100" i="11"/>
  <c r="B100" i="11"/>
  <c r="C100" i="11"/>
  <c r="D100" i="11"/>
  <c r="E100" i="11"/>
  <c r="F100" i="11"/>
  <c r="G100" i="11" s="1"/>
  <c r="A101" i="11"/>
  <c r="B101" i="11"/>
  <c r="C101" i="11"/>
  <c r="D101" i="11"/>
  <c r="E101" i="11"/>
  <c r="G101" i="11" s="1"/>
  <c r="F101" i="11"/>
  <c r="A102" i="11"/>
  <c r="B102" i="11"/>
  <c r="C102" i="11"/>
  <c r="D102" i="11"/>
  <c r="E102" i="11"/>
  <c r="G102" i="11" s="1"/>
  <c r="F102" i="11"/>
  <c r="A103" i="11"/>
  <c r="B103" i="11"/>
  <c r="C103" i="11"/>
  <c r="D103" i="11"/>
  <c r="E103" i="11"/>
  <c r="F103" i="11"/>
  <c r="G103" i="11"/>
  <c r="A104" i="11"/>
  <c r="B104" i="11"/>
  <c r="C104" i="11"/>
  <c r="D104" i="11"/>
  <c r="E104" i="11"/>
  <c r="F104" i="11"/>
  <c r="G104" i="11" s="1"/>
  <c r="A105" i="11"/>
  <c r="B105" i="11"/>
  <c r="C105" i="11"/>
  <c r="D105" i="11"/>
  <c r="E105" i="11"/>
  <c r="F105" i="11"/>
  <c r="G105" i="11"/>
  <c r="A106" i="11"/>
  <c r="B106" i="11"/>
  <c r="C106" i="11"/>
  <c r="D106" i="11"/>
  <c r="E106" i="11"/>
  <c r="G106" i="11" s="1"/>
  <c r="F106" i="11"/>
  <c r="A107" i="11"/>
  <c r="B107" i="11"/>
  <c r="C107" i="11"/>
  <c r="D107" i="11"/>
  <c r="E107" i="11"/>
  <c r="G107" i="11" s="1"/>
  <c r="F107" i="11"/>
  <c r="A108" i="11"/>
  <c r="B108" i="11"/>
  <c r="C108" i="11"/>
  <c r="D108" i="11"/>
  <c r="E108" i="11"/>
  <c r="F108" i="11"/>
  <c r="G108" i="11" s="1"/>
  <c r="A109" i="11"/>
  <c r="B109" i="11"/>
  <c r="C109" i="11"/>
  <c r="D109" i="11"/>
  <c r="E109" i="11"/>
  <c r="G109" i="11" s="1"/>
  <c r="F109" i="11"/>
  <c r="A110" i="11"/>
  <c r="B110" i="11"/>
  <c r="C110" i="11"/>
  <c r="D110" i="11"/>
  <c r="E110" i="11"/>
  <c r="G110" i="11" s="1"/>
  <c r="F110" i="11"/>
  <c r="A111" i="11"/>
  <c r="B111" i="11"/>
  <c r="C111" i="11"/>
  <c r="D111" i="11"/>
  <c r="E111" i="11"/>
  <c r="F111" i="11"/>
  <c r="G111" i="11"/>
  <c r="A112" i="11"/>
  <c r="B112" i="11"/>
  <c r="C112" i="11"/>
  <c r="D112" i="11"/>
  <c r="E112" i="11"/>
  <c r="G112" i="11" s="1"/>
  <c r="F112" i="11"/>
  <c r="A113" i="11"/>
  <c r="B113" i="11"/>
  <c r="C113" i="11"/>
  <c r="D113" i="11"/>
  <c r="E113" i="11"/>
  <c r="F113" i="11"/>
  <c r="G113" i="11"/>
  <c r="A114" i="11"/>
  <c r="B114" i="11"/>
  <c r="C114" i="11"/>
  <c r="D114" i="11"/>
  <c r="E114" i="11"/>
  <c r="F114" i="11"/>
  <c r="G114" i="11" s="1"/>
  <c r="A115" i="11"/>
  <c r="B115" i="11"/>
  <c r="C115" i="11"/>
  <c r="D115" i="11"/>
  <c r="E115" i="11"/>
  <c r="G115" i="11" s="1"/>
  <c r="F115" i="11"/>
  <c r="A116" i="11"/>
  <c r="B116" i="11"/>
  <c r="C116" i="11"/>
  <c r="D116" i="11"/>
  <c r="E116" i="11"/>
  <c r="G116" i="11" s="1"/>
  <c r="F116" i="11"/>
  <c r="A117" i="11"/>
  <c r="B117" i="11"/>
  <c r="C117" i="11"/>
  <c r="D117" i="11"/>
  <c r="E117" i="11"/>
  <c r="G117" i="11" s="1"/>
  <c r="F117" i="11"/>
  <c r="A118" i="11"/>
  <c r="B118" i="11"/>
  <c r="C118" i="11"/>
  <c r="D118" i="11"/>
  <c r="E118" i="11"/>
  <c r="F118" i="11"/>
  <c r="G118" i="11" s="1"/>
  <c r="A119" i="11"/>
  <c r="B119" i="11"/>
  <c r="C119" i="11"/>
  <c r="D119" i="11"/>
  <c r="E119" i="11"/>
  <c r="F119" i="11"/>
  <c r="G119" i="11"/>
  <c r="A120" i="11"/>
  <c r="B120" i="11"/>
  <c r="C120" i="11"/>
  <c r="D120" i="11"/>
  <c r="E120" i="11"/>
  <c r="G120" i="11" s="1"/>
  <c r="F120" i="11"/>
  <c r="A121" i="11"/>
  <c r="B121" i="11"/>
  <c r="C121" i="11"/>
  <c r="D121" i="11"/>
  <c r="E121" i="11"/>
  <c r="F121" i="11"/>
  <c r="G121" i="11"/>
  <c r="A122" i="11"/>
  <c r="B122" i="11"/>
  <c r="C122" i="11"/>
  <c r="D122" i="11"/>
  <c r="E122" i="11"/>
  <c r="F122" i="11"/>
  <c r="G122" i="11"/>
  <c r="A123" i="11"/>
  <c r="B123" i="11"/>
  <c r="C123" i="11"/>
  <c r="D123" i="11"/>
  <c r="E123" i="11"/>
  <c r="G123" i="11" s="1"/>
  <c r="F123" i="11"/>
  <c r="A124" i="11"/>
  <c r="B124" i="11"/>
  <c r="C124" i="11"/>
  <c r="D124" i="11"/>
  <c r="E124" i="11"/>
  <c r="G124" i="11" s="1"/>
  <c r="F124" i="11"/>
  <c r="A125" i="11"/>
  <c r="B125" i="11"/>
  <c r="C125" i="11"/>
  <c r="D125" i="11"/>
  <c r="E125" i="11"/>
  <c r="G125" i="11" s="1"/>
  <c r="F125" i="11"/>
  <c r="A126" i="11"/>
  <c r="B126" i="11"/>
  <c r="C126" i="11"/>
  <c r="D126" i="11"/>
  <c r="E126" i="11"/>
  <c r="F126" i="11"/>
  <c r="G126" i="11" s="1"/>
  <c r="A127" i="11"/>
  <c r="B127" i="11"/>
  <c r="C127" i="11"/>
  <c r="D127" i="11"/>
  <c r="E127" i="11"/>
  <c r="F127" i="11"/>
  <c r="G127" i="11"/>
  <c r="A128" i="11"/>
  <c r="B128" i="11"/>
  <c r="C128" i="11"/>
  <c r="D128" i="11"/>
  <c r="E128" i="11"/>
  <c r="F128" i="11"/>
  <c r="G128" i="11" s="1"/>
  <c r="A129" i="11"/>
  <c r="B129" i="11"/>
  <c r="C129" i="11"/>
  <c r="D129" i="11"/>
  <c r="E129" i="11"/>
  <c r="F129" i="11"/>
  <c r="G129" i="11"/>
  <c r="A130" i="11"/>
  <c r="B130" i="11"/>
  <c r="C130" i="11"/>
  <c r="D130" i="11"/>
  <c r="E130" i="11"/>
  <c r="F130" i="11"/>
  <c r="G130" i="11"/>
  <c r="A131" i="11"/>
  <c r="B131" i="11"/>
  <c r="C131" i="11"/>
  <c r="D131" i="11"/>
  <c r="E131" i="11"/>
  <c r="G131" i="11" s="1"/>
  <c r="F131" i="11"/>
  <c r="A132" i="11"/>
  <c r="B132" i="11"/>
  <c r="C132" i="11"/>
  <c r="D132" i="11"/>
  <c r="E132" i="11"/>
  <c r="F132" i="11"/>
  <c r="G132" i="11" s="1"/>
  <c r="A133" i="11"/>
  <c r="B133" i="11"/>
  <c r="C133" i="11"/>
  <c r="D133" i="11"/>
  <c r="E133" i="11"/>
  <c r="G133" i="11" s="1"/>
  <c r="F133" i="11"/>
  <c r="A134" i="11"/>
  <c r="B134" i="11"/>
  <c r="C134" i="11"/>
  <c r="D134" i="11"/>
  <c r="E134" i="11"/>
  <c r="F134" i="11"/>
  <c r="G134" i="11" s="1"/>
  <c r="A135" i="11"/>
  <c r="B135" i="11"/>
  <c r="C135" i="11"/>
  <c r="D135" i="11"/>
  <c r="E135" i="11"/>
  <c r="F135" i="11"/>
  <c r="G135" i="11"/>
  <c r="A136" i="11"/>
  <c r="B136" i="11"/>
  <c r="C136" i="11"/>
  <c r="D136" i="11"/>
  <c r="E136" i="11"/>
  <c r="F136" i="11"/>
  <c r="G136" i="11" s="1"/>
  <c r="A137" i="11"/>
  <c r="B137" i="11"/>
  <c r="C137" i="11"/>
  <c r="D137" i="11"/>
  <c r="E137" i="11"/>
  <c r="F137" i="11"/>
  <c r="G137" i="11"/>
  <c r="A138" i="11"/>
  <c r="B138" i="11"/>
  <c r="C138" i="11"/>
  <c r="D138" i="11"/>
  <c r="E138" i="11"/>
  <c r="F138" i="11"/>
  <c r="G138" i="11"/>
  <c r="A139" i="11"/>
  <c r="B139" i="11"/>
  <c r="C139" i="11"/>
  <c r="D139" i="11"/>
  <c r="E139" i="11"/>
  <c r="G139" i="11" s="1"/>
  <c r="F139" i="11"/>
  <c r="A140" i="11"/>
  <c r="B140" i="11"/>
  <c r="C140" i="11"/>
  <c r="D140" i="11"/>
  <c r="E140" i="11"/>
  <c r="G140" i="11" s="1"/>
  <c r="F140" i="11"/>
  <c r="A141" i="11"/>
  <c r="B141" i="11"/>
  <c r="C141" i="11"/>
  <c r="D141" i="11"/>
  <c r="E141" i="11"/>
  <c r="G141" i="11" s="1"/>
  <c r="F141" i="11"/>
  <c r="A142" i="11"/>
  <c r="B142" i="11"/>
  <c r="C142" i="11"/>
  <c r="D142" i="11"/>
  <c r="E142" i="11"/>
  <c r="F142" i="11"/>
  <c r="G142" i="11" s="1"/>
  <c r="A143" i="11"/>
  <c r="B143" i="11"/>
  <c r="C143" i="11"/>
  <c r="D143" i="11"/>
  <c r="E143" i="11"/>
  <c r="F143" i="11"/>
  <c r="G143" i="11"/>
  <c r="A144" i="11"/>
  <c r="B144" i="11"/>
  <c r="C144" i="11"/>
  <c r="D144" i="11"/>
  <c r="E144" i="11"/>
  <c r="F144" i="11"/>
  <c r="G144" i="11" s="1"/>
  <c r="A145" i="11"/>
  <c r="B145" i="11"/>
  <c r="C145" i="11"/>
  <c r="D145" i="11"/>
  <c r="E145" i="11"/>
  <c r="F145" i="11"/>
  <c r="G145" i="11"/>
  <c r="A146" i="11"/>
  <c r="B146" i="11"/>
  <c r="C146" i="11"/>
  <c r="D146" i="11"/>
  <c r="E146" i="11"/>
  <c r="G146" i="11" s="1"/>
  <c r="F146" i="11"/>
  <c r="A147" i="11"/>
  <c r="B147" i="11"/>
  <c r="C147" i="11"/>
  <c r="D147" i="11"/>
  <c r="E147" i="11"/>
  <c r="G147" i="11" s="1"/>
  <c r="F147" i="11"/>
  <c r="A148" i="11"/>
  <c r="B148" i="11"/>
  <c r="C148" i="11"/>
  <c r="D148" i="11"/>
  <c r="E148" i="11"/>
  <c r="F148" i="11"/>
  <c r="G148" i="11" s="1"/>
  <c r="A149" i="11"/>
  <c r="B149" i="11"/>
  <c r="C149" i="11"/>
  <c r="D149" i="11"/>
  <c r="E149" i="11"/>
  <c r="G149" i="11" s="1"/>
  <c r="F149" i="11"/>
  <c r="A150" i="11"/>
  <c r="B150" i="11"/>
  <c r="C150" i="11"/>
  <c r="D150" i="11"/>
  <c r="E150" i="11"/>
  <c r="F150" i="11"/>
  <c r="G150" i="11" s="1"/>
  <c r="A151" i="11"/>
  <c r="B151" i="11"/>
  <c r="C151" i="11"/>
  <c r="D151" i="11"/>
  <c r="E151" i="11"/>
  <c r="F151" i="11"/>
  <c r="G151" i="11"/>
  <c r="A152" i="11"/>
  <c r="B152" i="11"/>
  <c r="C152" i="11"/>
  <c r="D152" i="11"/>
  <c r="E152" i="11"/>
  <c r="G152" i="11" s="1"/>
  <c r="F152" i="11"/>
  <c r="A153" i="11"/>
  <c r="B153" i="11"/>
  <c r="C153" i="11"/>
  <c r="D153" i="11"/>
  <c r="E153" i="11"/>
  <c r="F153" i="11"/>
  <c r="G153" i="11"/>
  <c r="A154" i="11"/>
  <c r="B154" i="11"/>
  <c r="C154" i="11"/>
  <c r="D154" i="11"/>
  <c r="E154" i="11"/>
  <c r="G154" i="11" s="1"/>
  <c r="F154" i="11"/>
  <c r="A155" i="11"/>
  <c r="B155" i="11"/>
  <c r="C155" i="11"/>
  <c r="D155" i="11"/>
  <c r="E155" i="11"/>
  <c r="G155" i="11" s="1"/>
  <c r="F155" i="11"/>
  <c r="A156" i="11"/>
  <c r="B156" i="11"/>
  <c r="C156" i="11"/>
  <c r="D156" i="11"/>
  <c r="E156" i="11"/>
  <c r="G156" i="11" s="1"/>
  <c r="F156" i="11"/>
  <c r="A157" i="11"/>
  <c r="B157" i="11"/>
  <c r="C157" i="11"/>
  <c r="D157" i="11"/>
  <c r="E157" i="11"/>
  <c r="G157" i="11" s="1"/>
  <c r="F157" i="11"/>
  <c r="A158" i="11"/>
  <c r="B158" i="11"/>
  <c r="C158" i="11"/>
  <c r="D158" i="11"/>
  <c r="E158" i="11"/>
  <c r="F158" i="11"/>
  <c r="G158" i="11" s="1"/>
  <c r="A159" i="11"/>
  <c r="B159" i="11"/>
  <c r="C159" i="11"/>
  <c r="D159" i="11"/>
  <c r="E159" i="11"/>
  <c r="F159" i="11"/>
  <c r="G159" i="11"/>
  <c r="A160" i="11"/>
  <c r="B160" i="11"/>
  <c r="C160" i="11"/>
  <c r="D160" i="11"/>
  <c r="E160" i="11"/>
  <c r="G160" i="11" s="1"/>
  <c r="F160" i="11"/>
  <c r="A161" i="11"/>
  <c r="B161" i="11"/>
  <c r="C161" i="11"/>
  <c r="D161" i="11"/>
  <c r="E161" i="11"/>
  <c r="F161" i="11"/>
  <c r="G161" i="11"/>
  <c r="A162" i="11"/>
  <c r="B162" i="11"/>
  <c r="C162" i="11"/>
  <c r="D162" i="11"/>
  <c r="E162" i="11"/>
  <c r="F162" i="11"/>
  <c r="G162" i="11" s="1"/>
  <c r="A163" i="11"/>
  <c r="B163" i="11"/>
  <c r="C163" i="11"/>
  <c r="D163" i="11"/>
  <c r="E163" i="11"/>
  <c r="G163" i="11" s="1"/>
  <c r="F163" i="11"/>
  <c r="A164" i="11"/>
  <c r="B164" i="11"/>
  <c r="C164" i="11"/>
  <c r="D164" i="11"/>
  <c r="E164" i="11"/>
  <c r="G164" i="11" s="1"/>
  <c r="F164" i="11"/>
  <c r="A165" i="11"/>
  <c r="B165" i="11"/>
  <c r="C165" i="11"/>
  <c r="D165" i="11"/>
  <c r="E165" i="11"/>
  <c r="G165" i="11" s="1"/>
  <c r="F165" i="11"/>
  <c r="A166" i="11"/>
  <c r="B166" i="11"/>
  <c r="C166" i="11"/>
  <c r="D166" i="11"/>
  <c r="E166" i="11"/>
  <c r="F166" i="11"/>
  <c r="G166" i="11" s="1"/>
  <c r="A167" i="11"/>
  <c r="B167" i="11"/>
  <c r="C167" i="11"/>
  <c r="D167" i="11"/>
  <c r="E167" i="11"/>
  <c r="F167" i="11"/>
  <c r="G167" i="11"/>
  <c r="A168" i="11"/>
  <c r="B168" i="11"/>
  <c r="C168" i="11"/>
  <c r="D168" i="11"/>
  <c r="E168" i="11"/>
  <c r="G168" i="11" s="1"/>
  <c r="F168" i="11"/>
  <c r="A169" i="11"/>
  <c r="B169" i="11"/>
  <c r="C169" i="11"/>
  <c r="D169" i="11"/>
  <c r="E169" i="11"/>
  <c r="F169" i="11"/>
  <c r="G169" i="11"/>
  <c r="A170" i="11"/>
  <c r="B170" i="11"/>
  <c r="C170" i="11"/>
  <c r="D170" i="11"/>
  <c r="E170" i="11"/>
  <c r="G170" i="11" s="1"/>
  <c r="F170" i="11"/>
  <c r="A171" i="11"/>
  <c r="B171" i="11"/>
  <c r="C171" i="11"/>
  <c r="D171" i="11"/>
  <c r="E171" i="11"/>
  <c r="G171" i="11" s="1"/>
  <c r="F171" i="11"/>
  <c r="A172" i="11"/>
  <c r="B172" i="11"/>
  <c r="C172" i="11"/>
  <c r="D172" i="11"/>
  <c r="E172" i="11"/>
  <c r="G172" i="11" s="1"/>
  <c r="F172" i="11"/>
  <c r="A173" i="11"/>
  <c r="B173" i="11"/>
  <c r="C173" i="11"/>
  <c r="D173" i="11"/>
  <c r="E173" i="11"/>
  <c r="G173" i="11" s="1"/>
  <c r="F173" i="11"/>
  <c r="A174" i="11"/>
  <c r="B174" i="11"/>
  <c r="C174" i="11"/>
  <c r="D174" i="11"/>
  <c r="E174" i="11"/>
  <c r="F174" i="11"/>
  <c r="G174" i="11" s="1"/>
  <c r="A175" i="11"/>
  <c r="B175" i="11"/>
  <c r="C175" i="11"/>
  <c r="D175" i="11"/>
  <c r="E175" i="11"/>
  <c r="F175" i="11"/>
  <c r="G175" i="11"/>
  <c r="A176" i="11"/>
  <c r="B176" i="11"/>
  <c r="C176" i="11"/>
  <c r="D176" i="11"/>
  <c r="E176" i="11"/>
  <c r="G176" i="11" s="1"/>
  <c r="F176" i="11"/>
  <c r="A177" i="11"/>
  <c r="B177" i="11"/>
  <c r="C177" i="11"/>
  <c r="D177" i="11"/>
  <c r="E177" i="11"/>
  <c r="F177" i="11"/>
  <c r="G177" i="11"/>
  <c r="A178" i="11"/>
  <c r="B178" i="11"/>
  <c r="C178" i="11"/>
  <c r="D178" i="11"/>
  <c r="E178" i="11"/>
  <c r="G178" i="11" s="1"/>
  <c r="F178" i="11"/>
  <c r="A179" i="11"/>
  <c r="B179" i="11"/>
  <c r="C179" i="11"/>
  <c r="D179" i="11"/>
  <c r="E179" i="11"/>
  <c r="G179" i="11" s="1"/>
  <c r="F179" i="11"/>
  <c r="A180" i="11"/>
  <c r="B180" i="11"/>
  <c r="C180" i="11"/>
  <c r="D180" i="11"/>
  <c r="E180" i="11"/>
  <c r="G180" i="11" s="1"/>
  <c r="F180" i="11"/>
  <c r="A181" i="11"/>
  <c r="B181" i="11"/>
  <c r="C181" i="11"/>
  <c r="D181" i="11"/>
  <c r="E181" i="11"/>
  <c r="G181" i="11" s="1"/>
  <c r="F181" i="11"/>
  <c r="A182" i="11"/>
  <c r="B182" i="11"/>
  <c r="C182" i="11"/>
  <c r="D182" i="11"/>
  <c r="E182" i="11"/>
  <c r="F182" i="11"/>
  <c r="G182" i="11" s="1"/>
  <c r="A183" i="11"/>
  <c r="B183" i="11"/>
  <c r="C183" i="11"/>
  <c r="D183" i="11"/>
  <c r="E183" i="11"/>
  <c r="F183" i="11"/>
  <c r="G183" i="11"/>
  <c r="A184" i="11"/>
  <c r="B184" i="11"/>
  <c r="C184" i="11"/>
  <c r="D184" i="11"/>
  <c r="E184" i="11"/>
  <c r="G184" i="11" s="1"/>
  <c r="F184" i="11"/>
  <c r="A185" i="11"/>
  <c r="B185" i="11"/>
  <c r="C185" i="11"/>
  <c r="D185" i="11"/>
  <c r="E185" i="11"/>
  <c r="F185" i="11"/>
  <c r="G185" i="11"/>
  <c r="A186" i="11"/>
  <c r="B186" i="11"/>
  <c r="C186" i="11"/>
  <c r="D186" i="11"/>
  <c r="E186" i="11"/>
  <c r="G186" i="11" s="1"/>
  <c r="F186" i="11"/>
  <c r="A187" i="11"/>
  <c r="B187" i="11"/>
  <c r="C187" i="11"/>
  <c r="D187" i="11"/>
  <c r="E187" i="11"/>
  <c r="G187" i="11" s="1"/>
  <c r="F187" i="11"/>
  <c r="A188" i="11"/>
  <c r="B188" i="11"/>
  <c r="C188" i="11"/>
  <c r="D188" i="11"/>
  <c r="E188" i="11"/>
  <c r="G188" i="11" s="1"/>
  <c r="F188" i="11"/>
  <c r="A189" i="11"/>
  <c r="B189" i="11"/>
  <c r="C189" i="11"/>
  <c r="D189" i="11"/>
  <c r="E189" i="11"/>
  <c r="G189" i="11" s="1"/>
  <c r="F189" i="11"/>
  <c r="A190" i="11"/>
  <c r="B190" i="11"/>
  <c r="C190" i="11"/>
  <c r="D190" i="11"/>
  <c r="E190" i="11"/>
  <c r="F190" i="11"/>
  <c r="G190" i="11" s="1"/>
  <c r="A191" i="11"/>
  <c r="B191" i="11"/>
  <c r="C191" i="11"/>
  <c r="D191" i="11"/>
  <c r="E191" i="11"/>
  <c r="F191" i="11"/>
  <c r="G191" i="11"/>
  <c r="A192" i="11"/>
  <c r="B192" i="11"/>
  <c r="C192" i="11"/>
  <c r="D192" i="11"/>
  <c r="E192" i="11"/>
  <c r="F192" i="11"/>
  <c r="G192" i="11" s="1"/>
  <c r="A193" i="11"/>
  <c r="B193" i="11"/>
  <c r="C193" i="11"/>
  <c r="D193" i="11"/>
  <c r="E193" i="11"/>
  <c r="F193" i="11"/>
  <c r="G193" i="11"/>
  <c r="A194" i="11"/>
  <c r="B194" i="11"/>
  <c r="C194" i="11"/>
  <c r="D194" i="11"/>
  <c r="E194" i="11"/>
  <c r="G194" i="11" s="1"/>
  <c r="F194" i="11"/>
  <c r="A195" i="11"/>
  <c r="B195" i="11"/>
  <c r="C195" i="11"/>
  <c r="D195" i="11"/>
  <c r="E195" i="11"/>
  <c r="F195" i="11"/>
  <c r="G195" i="11"/>
  <c r="A196" i="11"/>
  <c r="B196" i="11"/>
  <c r="C196" i="11"/>
  <c r="D196" i="11"/>
  <c r="E196" i="11"/>
  <c r="G196" i="11" s="1"/>
  <c r="F196" i="11"/>
  <c r="A197" i="11"/>
  <c r="B197" i="11"/>
  <c r="C197" i="11"/>
  <c r="D197" i="11"/>
  <c r="E197" i="11"/>
  <c r="G197" i="11" s="1"/>
  <c r="F197" i="11"/>
  <c r="A198" i="11"/>
  <c r="B198" i="11"/>
  <c r="C198" i="11"/>
  <c r="D198" i="11"/>
  <c r="E198" i="11"/>
  <c r="F198" i="11"/>
  <c r="G198" i="11" s="1"/>
  <c r="A199" i="11"/>
  <c r="B199" i="11"/>
  <c r="C199" i="11"/>
  <c r="D199" i="11"/>
  <c r="E199" i="11"/>
  <c r="F199" i="11"/>
  <c r="G199" i="11"/>
  <c r="A200" i="11"/>
  <c r="B200" i="11"/>
  <c r="C200" i="11"/>
  <c r="D200" i="11"/>
  <c r="E200" i="11"/>
  <c r="G200" i="11" s="1"/>
  <c r="F200" i="11"/>
  <c r="A201" i="11"/>
  <c r="B201" i="11"/>
  <c r="C201" i="11"/>
  <c r="D201" i="11"/>
  <c r="E201" i="11"/>
  <c r="F201" i="11"/>
  <c r="G201" i="11"/>
  <c r="A202" i="11"/>
  <c r="B202" i="11"/>
  <c r="C202" i="11"/>
  <c r="D202" i="11"/>
  <c r="E202" i="11"/>
  <c r="F202" i="11"/>
  <c r="G202" i="11" s="1"/>
  <c r="A203" i="11"/>
  <c r="B203" i="11"/>
  <c r="C203" i="11"/>
  <c r="D203" i="11"/>
  <c r="E203" i="11"/>
  <c r="F203" i="11"/>
  <c r="G203" i="11"/>
  <c r="A204" i="11"/>
  <c r="B204" i="11"/>
  <c r="C204" i="11"/>
  <c r="D204" i="11"/>
  <c r="E204" i="11"/>
  <c r="G204" i="11" s="1"/>
  <c r="F204" i="11"/>
  <c r="A205" i="11"/>
  <c r="B205" i="11"/>
  <c r="C205" i="11"/>
  <c r="D205" i="11"/>
  <c r="E205" i="11"/>
  <c r="G205" i="11" s="1"/>
  <c r="F205" i="11"/>
  <c r="A206" i="11"/>
  <c r="B206" i="11"/>
  <c r="C206" i="11"/>
  <c r="D206" i="11"/>
  <c r="E206" i="11"/>
  <c r="G206" i="11" s="1"/>
  <c r="F206" i="11"/>
  <c r="A207" i="11"/>
  <c r="B207" i="11"/>
  <c r="C207" i="11"/>
  <c r="D207" i="11"/>
  <c r="E207" i="11"/>
  <c r="F207" i="11"/>
  <c r="G207" i="11"/>
  <c r="A208" i="11"/>
  <c r="B208" i="11"/>
  <c r="C208" i="11"/>
  <c r="D208" i="11"/>
  <c r="E208" i="11"/>
  <c r="G208" i="11" s="1"/>
  <c r="F208" i="11"/>
  <c r="A209" i="11"/>
  <c r="B209" i="11"/>
  <c r="C209" i="11"/>
  <c r="D209" i="11"/>
  <c r="E209" i="11"/>
  <c r="F209" i="11"/>
  <c r="G209" i="11"/>
  <c r="A210" i="11"/>
  <c r="B210" i="11"/>
  <c r="C210" i="11"/>
  <c r="D210" i="11"/>
  <c r="E210" i="11"/>
  <c r="G210" i="11" s="1"/>
  <c r="F210" i="11"/>
  <c r="A211" i="11"/>
  <c r="B211" i="11"/>
  <c r="C211" i="11"/>
  <c r="D211" i="11"/>
  <c r="E211" i="11"/>
  <c r="G211" i="11" s="1"/>
  <c r="F211" i="11"/>
  <c r="A212" i="11"/>
  <c r="B212" i="11"/>
  <c r="C212" i="11"/>
  <c r="D212" i="11"/>
  <c r="E212" i="11"/>
  <c r="F212" i="11"/>
  <c r="G212" i="11"/>
  <c r="A213" i="11"/>
  <c r="B213" i="11"/>
  <c r="C213" i="11"/>
  <c r="D213" i="11"/>
  <c r="E213" i="11"/>
  <c r="G213" i="11" s="1"/>
  <c r="F213" i="11"/>
  <c r="A214" i="11"/>
  <c r="B214" i="11"/>
  <c r="C214" i="11"/>
  <c r="D214" i="11"/>
  <c r="E214" i="11"/>
  <c r="F214" i="11"/>
  <c r="G214" i="11" s="1"/>
  <c r="A215" i="11"/>
  <c r="B215" i="11"/>
  <c r="C215" i="11"/>
  <c r="D215" i="11"/>
  <c r="E215" i="11"/>
  <c r="F215" i="11"/>
  <c r="G215" i="11"/>
  <c r="A216" i="11"/>
  <c r="B216" i="11"/>
  <c r="C216" i="11"/>
  <c r="D216" i="11"/>
  <c r="E216" i="11"/>
  <c r="F216" i="11"/>
  <c r="G216" i="11" s="1"/>
  <c r="A217" i="11"/>
  <c r="B217" i="11"/>
  <c r="C217" i="11"/>
  <c r="D217" i="11"/>
  <c r="E217" i="11"/>
  <c r="F217" i="11"/>
  <c r="G217" i="11"/>
  <c r="A218" i="11"/>
  <c r="B218" i="11"/>
  <c r="C218" i="11"/>
  <c r="D218" i="11"/>
  <c r="E218" i="11"/>
  <c r="G218" i="11" s="1"/>
  <c r="F218" i="11"/>
  <c r="A219" i="11"/>
  <c r="B219" i="11"/>
  <c r="C219" i="11"/>
  <c r="D219" i="11"/>
  <c r="E219" i="11"/>
  <c r="F219" i="11"/>
  <c r="G219" i="11"/>
  <c r="A220" i="11"/>
  <c r="B220" i="11"/>
  <c r="C220" i="11"/>
  <c r="D220" i="11"/>
  <c r="E220" i="11"/>
  <c r="G220" i="11" s="1"/>
  <c r="F220" i="11"/>
  <c r="A221" i="11"/>
  <c r="B221" i="11"/>
  <c r="C221" i="11"/>
  <c r="D221" i="11"/>
  <c r="E221" i="11"/>
  <c r="G221" i="11" s="1"/>
  <c r="F221" i="11"/>
  <c r="A222" i="11"/>
  <c r="B222" i="11"/>
  <c r="C222" i="11"/>
  <c r="D222" i="11"/>
  <c r="E222" i="11"/>
  <c r="F222" i="11"/>
  <c r="G222" i="11" s="1"/>
  <c r="A223" i="11"/>
  <c r="B223" i="11"/>
  <c r="C223" i="11"/>
  <c r="D223" i="11"/>
  <c r="E223" i="11"/>
  <c r="F223" i="11"/>
  <c r="G223" i="11"/>
  <c r="A224" i="11"/>
  <c r="B224" i="11"/>
  <c r="C224" i="11"/>
  <c r="D224" i="11"/>
  <c r="E224" i="11"/>
  <c r="G224" i="11" s="1"/>
  <c r="F224" i="11"/>
  <c r="A225" i="11"/>
  <c r="B225" i="11"/>
  <c r="C225" i="11"/>
  <c r="D225" i="11"/>
  <c r="E225" i="11"/>
  <c r="F225" i="11"/>
  <c r="G225" i="11"/>
  <c r="A226" i="11"/>
  <c r="B226" i="11"/>
  <c r="C226" i="11"/>
  <c r="D226" i="11"/>
  <c r="E226" i="11"/>
  <c r="G226" i="11" s="1"/>
  <c r="F226" i="11"/>
  <c r="A227" i="11"/>
  <c r="B227" i="11"/>
  <c r="C227" i="11"/>
  <c r="D227" i="11"/>
  <c r="E227" i="11"/>
  <c r="F227" i="11"/>
  <c r="G227" i="11"/>
  <c r="A228" i="11"/>
  <c r="B228" i="11"/>
  <c r="C228" i="11"/>
  <c r="D228" i="11"/>
  <c r="E228" i="11"/>
  <c r="F228" i="11"/>
  <c r="G228" i="11"/>
  <c r="A229" i="11"/>
  <c r="B229" i="11"/>
  <c r="C229" i="11"/>
  <c r="D229" i="11"/>
  <c r="E229" i="11"/>
  <c r="G229" i="11" s="1"/>
  <c r="F229" i="11"/>
  <c r="A230" i="11"/>
  <c r="B230" i="11"/>
  <c r="C230" i="11"/>
  <c r="D230" i="11"/>
  <c r="E230" i="11"/>
  <c r="G230" i="11" s="1"/>
  <c r="F230" i="11"/>
  <c r="A231" i="11"/>
  <c r="B231" i="11"/>
  <c r="C231" i="11"/>
  <c r="D231" i="11"/>
  <c r="E231" i="11"/>
  <c r="F231" i="11"/>
  <c r="G231" i="11"/>
  <c r="A232" i="11"/>
  <c r="B232" i="11"/>
  <c r="C232" i="11"/>
  <c r="D232" i="11"/>
  <c r="E232" i="11"/>
  <c r="F232" i="11"/>
  <c r="G232" i="11" s="1"/>
  <c r="A233" i="11"/>
  <c r="B233" i="11"/>
  <c r="C233" i="11"/>
  <c r="D233" i="11"/>
  <c r="E233" i="11"/>
  <c r="F233" i="11"/>
  <c r="G233" i="11"/>
  <c r="A234" i="11"/>
  <c r="B234" i="11"/>
  <c r="C234" i="11"/>
  <c r="D234" i="11"/>
  <c r="E234" i="11"/>
  <c r="G234" i="11" s="1"/>
  <c r="F234" i="11"/>
  <c r="A235" i="11"/>
  <c r="B235" i="11"/>
  <c r="C235" i="11"/>
  <c r="D235" i="11"/>
  <c r="E235" i="11"/>
  <c r="F235" i="11"/>
  <c r="G235" i="11"/>
  <c r="A236" i="11"/>
  <c r="B236" i="11"/>
  <c r="C236" i="11"/>
  <c r="D236" i="11"/>
  <c r="E236" i="11"/>
  <c r="G236" i="11" s="1"/>
  <c r="F236" i="11"/>
  <c r="A237" i="11"/>
  <c r="B237" i="11"/>
  <c r="C237" i="11"/>
  <c r="D237" i="11"/>
  <c r="E237" i="11"/>
  <c r="G237" i="11" s="1"/>
  <c r="F237" i="11"/>
  <c r="A238" i="11"/>
  <c r="B238" i="11"/>
  <c r="C238" i="11"/>
  <c r="D238" i="11"/>
  <c r="E238" i="11"/>
  <c r="G238" i="11" s="1"/>
  <c r="F238" i="11"/>
  <c r="A239" i="11"/>
  <c r="B239" i="11"/>
  <c r="C239" i="11"/>
  <c r="D239" i="11"/>
  <c r="E239" i="11"/>
  <c r="F239" i="11"/>
  <c r="G239" i="11"/>
  <c r="A240" i="11"/>
  <c r="B240" i="11"/>
  <c r="C240" i="11"/>
  <c r="D240" i="11"/>
  <c r="E240" i="11"/>
  <c r="F240" i="11"/>
  <c r="G240" i="11" s="1"/>
  <c r="A241" i="11"/>
  <c r="B241" i="11"/>
  <c r="C241" i="11"/>
  <c r="D241" i="11"/>
  <c r="E241" i="11"/>
  <c r="F241" i="11"/>
  <c r="G241" i="11"/>
  <c r="A242" i="11"/>
  <c r="B242" i="11"/>
  <c r="C242" i="11"/>
  <c r="D242" i="11"/>
  <c r="E242" i="11"/>
  <c r="G242" i="11" s="1"/>
  <c r="F242" i="11"/>
  <c r="A243" i="11"/>
  <c r="B243" i="11"/>
  <c r="C243" i="11"/>
  <c r="D243" i="11"/>
  <c r="E243" i="11"/>
  <c r="F243" i="11"/>
  <c r="G243" i="11"/>
  <c r="A244" i="11"/>
  <c r="B244" i="11"/>
  <c r="C244" i="11"/>
  <c r="D244" i="11"/>
  <c r="E244" i="11"/>
  <c r="F244" i="11"/>
  <c r="G244" i="11"/>
  <c r="A245" i="11"/>
  <c r="B245" i="11"/>
  <c r="C245" i="11"/>
  <c r="D245" i="11"/>
  <c r="E245" i="11"/>
  <c r="G245" i="11" s="1"/>
  <c r="F245" i="11"/>
  <c r="A246" i="11"/>
  <c r="B246" i="11"/>
  <c r="C246" i="11"/>
  <c r="D246" i="11"/>
  <c r="E246" i="11"/>
  <c r="G246" i="11" s="1"/>
  <c r="F246" i="11"/>
  <c r="A247" i="11"/>
  <c r="B247" i="11"/>
  <c r="C247" i="11"/>
  <c r="D247" i="11"/>
  <c r="E247" i="11"/>
  <c r="F247" i="11"/>
  <c r="G247" i="11"/>
  <c r="A248" i="11"/>
  <c r="B248" i="11"/>
  <c r="C248" i="11"/>
  <c r="D248" i="11"/>
  <c r="E248" i="11"/>
  <c r="F248" i="11"/>
  <c r="G248" i="11" s="1"/>
  <c r="A249" i="11"/>
  <c r="B249" i="11"/>
  <c r="C249" i="11"/>
  <c r="D249" i="11"/>
  <c r="E249" i="11"/>
  <c r="F249" i="11"/>
  <c r="G249" i="11"/>
  <c r="A250" i="11"/>
  <c r="B250" i="11"/>
  <c r="C250" i="11"/>
  <c r="D250" i="11"/>
  <c r="E250" i="11"/>
  <c r="G250" i="11" s="1"/>
  <c r="F250" i="11"/>
  <c r="A251" i="11"/>
  <c r="B251" i="11"/>
  <c r="C251" i="11"/>
  <c r="D251" i="11"/>
  <c r="E251" i="11"/>
  <c r="F251" i="11"/>
  <c r="G251" i="11"/>
  <c r="A252" i="11"/>
  <c r="B252" i="11"/>
  <c r="C252" i="11"/>
  <c r="D252" i="11"/>
  <c r="E252" i="11"/>
  <c r="G252" i="11" s="1"/>
  <c r="F252" i="11"/>
  <c r="A253" i="11"/>
  <c r="B253" i="11"/>
  <c r="C253" i="11"/>
  <c r="D253" i="11"/>
  <c r="E253" i="11"/>
  <c r="G253" i="11" s="1"/>
  <c r="F253" i="11"/>
  <c r="A254" i="11"/>
  <c r="B254" i="11"/>
  <c r="C254" i="11"/>
  <c r="D254" i="11"/>
  <c r="E254" i="11"/>
  <c r="G254" i="11" s="1"/>
  <c r="F254" i="11"/>
  <c r="A255" i="11"/>
  <c r="B255" i="11"/>
  <c r="C255" i="11"/>
  <c r="D255" i="11"/>
  <c r="E255" i="11"/>
  <c r="F255" i="11"/>
  <c r="G255" i="11"/>
  <c r="A256" i="11"/>
  <c r="B256" i="11"/>
  <c r="C256" i="11"/>
  <c r="D256" i="11"/>
  <c r="E256" i="11"/>
  <c r="G256" i="11" s="1"/>
  <c r="F256" i="11"/>
  <c r="A257" i="11"/>
  <c r="B257" i="11"/>
  <c r="C257" i="11"/>
  <c r="D257" i="11"/>
  <c r="E257" i="11"/>
  <c r="F257" i="11"/>
  <c r="G257" i="11"/>
  <c r="A258" i="11"/>
  <c r="B258" i="11"/>
  <c r="C258" i="11"/>
  <c r="D258" i="11"/>
  <c r="E258" i="11"/>
  <c r="G258" i="11" s="1"/>
  <c r="F258" i="11"/>
  <c r="A259" i="11"/>
  <c r="B259" i="11"/>
  <c r="C259" i="11"/>
  <c r="D259" i="11"/>
  <c r="E259" i="11"/>
  <c r="F259" i="11"/>
  <c r="G259" i="11"/>
  <c r="A260" i="11"/>
  <c r="B260" i="11"/>
  <c r="C260" i="11"/>
  <c r="D260" i="11"/>
  <c r="E260" i="11"/>
  <c r="G260" i="11" s="1"/>
  <c r="F260" i="11"/>
  <c r="A261" i="11"/>
  <c r="B261" i="11"/>
  <c r="C261" i="11"/>
  <c r="D261" i="11"/>
  <c r="E261" i="11"/>
  <c r="G261" i="11" s="1"/>
  <c r="F261" i="11"/>
  <c r="A262" i="11"/>
  <c r="B262" i="11"/>
  <c r="C262" i="11"/>
  <c r="D262" i="11"/>
  <c r="E262" i="11"/>
  <c r="G262" i="11" s="1"/>
  <c r="F262" i="11"/>
  <c r="A263" i="11"/>
  <c r="B263" i="11"/>
  <c r="C263" i="11"/>
  <c r="D263" i="11"/>
  <c r="E263" i="11"/>
  <c r="F263" i="11"/>
  <c r="G263" i="11"/>
  <c r="A264" i="11"/>
  <c r="B264" i="11"/>
  <c r="C264" i="11"/>
  <c r="D264" i="11"/>
  <c r="E264" i="11"/>
  <c r="F264" i="11"/>
  <c r="G264" i="11" s="1"/>
  <c r="A265" i="11"/>
  <c r="B265" i="11"/>
  <c r="C265" i="11"/>
  <c r="D265" i="11"/>
  <c r="E265" i="11"/>
  <c r="F265" i="11"/>
  <c r="G265" i="11"/>
  <c r="A266" i="11"/>
  <c r="B266" i="11"/>
  <c r="C266" i="11"/>
  <c r="D266" i="11"/>
  <c r="E266" i="11"/>
  <c r="G266" i="11" s="1"/>
  <c r="F266" i="11"/>
  <c r="A267" i="11"/>
  <c r="B267" i="11"/>
  <c r="C267" i="11"/>
  <c r="D267" i="11"/>
  <c r="E267" i="11"/>
  <c r="F267" i="11"/>
  <c r="G267" i="11"/>
  <c r="A268" i="11"/>
  <c r="B268" i="11"/>
  <c r="C268" i="11"/>
  <c r="D268" i="11"/>
  <c r="E268" i="11"/>
  <c r="F268" i="11"/>
  <c r="G268" i="11"/>
  <c r="A269" i="11"/>
  <c r="B269" i="11"/>
  <c r="C269" i="11"/>
  <c r="D269" i="11"/>
  <c r="E269" i="11"/>
  <c r="G269" i="11" s="1"/>
  <c r="F269" i="11"/>
  <c r="A270" i="11"/>
  <c r="B270" i="11"/>
  <c r="C270" i="11"/>
  <c r="D270" i="11"/>
  <c r="E270" i="11"/>
  <c r="F270" i="11"/>
  <c r="G270" i="11" s="1"/>
  <c r="A271" i="11"/>
  <c r="B271" i="11"/>
  <c r="C271" i="11"/>
  <c r="D271" i="11"/>
  <c r="E271" i="11"/>
  <c r="F271" i="11"/>
  <c r="G271" i="11"/>
  <c r="A272" i="11"/>
  <c r="B272" i="11"/>
  <c r="C272" i="11"/>
  <c r="D272" i="11"/>
  <c r="E272" i="11"/>
  <c r="G272" i="11" s="1"/>
  <c r="F272" i="11"/>
  <c r="A273" i="11"/>
  <c r="B273" i="11"/>
  <c r="C273" i="11"/>
  <c r="D273" i="11"/>
  <c r="E273" i="11"/>
  <c r="F273" i="11"/>
  <c r="G273" i="11"/>
  <c r="A274" i="11"/>
  <c r="B274" i="11"/>
  <c r="C274" i="11"/>
  <c r="D274" i="11"/>
  <c r="E274" i="11"/>
  <c r="F274" i="11"/>
  <c r="G274" i="11" s="1"/>
  <c r="F279" i="10"/>
  <c r="F278" i="10"/>
  <c r="F277" i="10"/>
  <c r="F276" i="10"/>
  <c r="F275" i="10"/>
  <c r="F273" i="10"/>
  <c r="F271" i="10"/>
  <c r="F269" i="10"/>
  <c r="F266" i="10"/>
  <c r="F263" i="10"/>
  <c r="F260" i="10"/>
  <c r="F255" i="10"/>
  <c r="F256" i="10"/>
  <c r="F257" i="10"/>
  <c r="F258" i="10"/>
  <c r="F259" i="10"/>
  <c r="F247" i="10"/>
  <c r="F248" i="10"/>
  <c r="F249" i="10"/>
  <c r="F250" i="10"/>
  <c r="F251" i="10"/>
  <c r="F252" i="10"/>
  <c r="F253" i="10"/>
  <c r="F254" i="10"/>
  <c r="F240" i="10"/>
  <c r="F241" i="10"/>
  <c r="F242" i="10"/>
  <c r="F243" i="10"/>
  <c r="F244" i="10"/>
  <c r="F245" i="10"/>
  <c r="F246" i="10"/>
  <c r="F234" i="10"/>
  <c r="F235" i="10"/>
  <c r="F236" i="10"/>
  <c r="F237" i="10"/>
  <c r="F238" i="10"/>
  <c r="F239" i="10"/>
  <c r="F233" i="10"/>
  <c r="F231" i="10"/>
  <c r="F230" i="10"/>
  <c r="F229" i="10"/>
  <c r="F227" i="10"/>
  <c r="F225" i="10"/>
  <c r="F223" i="10"/>
  <c r="F220" i="10"/>
  <c r="F217" i="10"/>
  <c r="F214" i="10"/>
  <c r="F213" i="10"/>
  <c r="F212" i="10"/>
  <c r="F211" i="10"/>
  <c r="F210" i="10"/>
  <c r="F209" i="10"/>
  <c r="F208" i="10"/>
  <c r="F207" i="10"/>
  <c r="F206" i="10"/>
  <c r="F205" i="10"/>
  <c r="F204" i="10"/>
  <c r="F203" i="10"/>
  <c r="F202" i="10"/>
  <c r="F201" i="10"/>
  <c r="F200" i="10"/>
  <c r="F199" i="10"/>
  <c r="F198" i="10"/>
  <c r="F197" i="10"/>
  <c r="F196" i="10"/>
  <c r="F195" i="10"/>
  <c r="F194" i="10"/>
  <c r="F193" i="10"/>
  <c r="F192" i="10"/>
  <c r="F191" i="10"/>
  <c r="F189" i="10"/>
  <c r="F188" i="10"/>
  <c r="F187" i="10"/>
  <c r="F185" i="10"/>
  <c r="F183" i="10"/>
  <c r="F181" i="10"/>
  <c r="F178" i="10"/>
  <c r="F175" i="10"/>
  <c r="F149" i="10"/>
  <c r="F150" i="10"/>
  <c r="F151" i="10"/>
  <c r="F152" i="10"/>
  <c r="F153" i="10"/>
  <c r="F154" i="10"/>
  <c r="F155" i="10"/>
  <c r="F156" i="10"/>
  <c r="F157" i="10"/>
  <c r="F158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48" i="10"/>
  <c r="E160" i="10"/>
  <c r="F147" i="10"/>
  <c r="F146" i="10"/>
  <c r="F145" i="10"/>
  <c r="F144" i="10"/>
  <c r="F143" i="10"/>
  <c r="F142" i="10"/>
  <c r="F136" i="10"/>
  <c r="F134" i="10"/>
  <c r="F135" i="10" s="1"/>
  <c r="F132" i="10"/>
  <c r="F140" i="10"/>
  <c r="F141" i="10" s="1"/>
  <c r="F139" i="10"/>
  <c r="F138" i="10"/>
  <c r="F129" i="10"/>
  <c r="F126" i="10"/>
  <c r="F123" i="10"/>
  <c r="F120" i="10"/>
  <c r="F117" i="10"/>
  <c r="F115" i="10"/>
  <c r="F116" i="10"/>
  <c r="E116" i="10"/>
  <c r="E115" i="10"/>
  <c r="F114" i="10"/>
  <c r="F113" i="10"/>
  <c r="F112" i="10"/>
  <c r="E114" i="10"/>
  <c r="E113" i="10"/>
  <c r="E112" i="10"/>
  <c r="F107" i="10"/>
  <c r="F108" i="10"/>
  <c r="F109" i="10"/>
  <c r="F110" i="10"/>
  <c r="F111" i="10"/>
  <c r="G380" i="11" l="1"/>
  <c r="G328" i="11"/>
  <c r="G301" i="11"/>
  <c r="G293" i="11"/>
  <c r="G309" i="11"/>
  <c r="G285" i="11"/>
  <c r="G288" i="11"/>
  <c r="G378" i="11"/>
  <c r="G374" i="11"/>
  <c r="G370" i="11"/>
  <c r="G366" i="11"/>
  <c r="G362" i="11"/>
  <c r="G379" i="11"/>
  <c r="G375" i="11"/>
  <c r="G371" i="11"/>
  <c r="G367" i="11"/>
  <c r="G363" i="11"/>
  <c r="G359" i="11"/>
  <c r="G355" i="11"/>
  <c r="G351" i="11"/>
  <c r="G347" i="11"/>
  <c r="G343" i="11"/>
  <c r="G339" i="11"/>
  <c r="G335" i="11"/>
  <c r="G331" i="11"/>
  <c r="G327" i="11"/>
  <c r="G323" i="11"/>
  <c r="G319" i="11"/>
  <c r="G315" i="11"/>
  <c r="G311" i="11"/>
  <c r="G307" i="11"/>
  <c r="G303" i="11"/>
  <c r="G299" i="11"/>
  <c r="G295" i="11"/>
  <c r="G291" i="11"/>
  <c r="G287" i="11"/>
  <c r="G283" i="11"/>
  <c r="G279" i="11"/>
  <c r="G275" i="11"/>
  <c r="G372" i="11"/>
  <c r="G368" i="11"/>
  <c r="G364" i="11"/>
  <c r="G360" i="11"/>
  <c r="G352" i="11"/>
  <c r="G344" i="11"/>
  <c r="G336" i="11"/>
  <c r="G320" i="11"/>
  <c r="G312" i="11"/>
  <c r="G304" i="11"/>
  <c r="G296" i="11"/>
  <c r="G280" i="11"/>
  <c r="G5" i="11"/>
  <c r="G377" i="11"/>
  <c r="G373" i="11"/>
  <c r="G369" i="11"/>
  <c r="G365" i="11"/>
  <c r="G361" i="11"/>
  <c r="G357" i="11"/>
  <c r="G349" i="11"/>
  <c r="G341" i="11"/>
  <c r="G333" i="11"/>
  <c r="G325" i="11"/>
  <c r="G317" i="11"/>
  <c r="G277" i="11"/>
  <c r="G353" i="11"/>
  <c r="G345" i="11"/>
  <c r="G337" i="11"/>
  <c r="G329" i="11"/>
  <c r="G321" i="11"/>
  <c r="G313" i="11"/>
  <c r="G305" i="11"/>
  <c r="G297" i="11"/>
  <c r="G289" i="11"/>
  <c r="G281" i="11"/>
  <c r="G354" i="11"/>
  <c r="G346" i="11"/>
  <c r="G338" i="11"/>
  <c r="G330" i="11"/>
  <c r="G322" i="11"/>
  <c r="G314" i="11"/>
  <c r="G306" i="11"/>
  <c r="G298" i="11"/>
  <c r="G290" i="11"/>
  <c r="G282" i="11"/>
  <c r="G356" i="11"/>
  <c r="G348" i="11"/>
  <c r="G340" i="11"/>
  <c r="G332" i="11"/>
  <c r="G324" i="11"/>
  <c r="G316" i="11"/>
  <c r="G308" i="11"/>
  <c r="G300" i="11"/>
  <c r="G292" i="11"/>
  <c r="G284" i="11"/>
  <c r="G276" i="11"/>
  <c r="G358" i="11"/>
  <c r="G350" i="11"/>
  <c r="G342" i="11"/>
  <c r="G334" i="11"/>
  <c r="G326" i="11"/>
  <c r="G318" i="11"/>
  <c r="G310" i="11"/>
  <c r="G302" i="11"/>
  <c r="G294" i="11"/>
  <c r="G286" i="11"/>
  <c r="G278" i="11"/>
  <c r="F137" i="10"/>
  <c r="F133" i="10"/>
  <c r="G388" i="11" l="1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3" i="10"/>
  <c r="F82" i="10"/>
  <c r="F81" i="10"/>
  <c r="F79" i="10"/>
  <c r="F77" i="10"/>
  <c r="F75" i="10"/>
  <c r="F72" i="10"/>
  <c r="F69" i="10"/>
  <c r="F66" i="10"/>
  <c r="F63" i="10"/>
  <c r="F60" i="10"/>
  <c r="F57" i="10"/>
  <c r="F58" i="10" s="1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E56" i="10"/>
  <c r="E55" i="10"/>
  <c r="E52" i="10"/>
  <c r="E53" i="10"/>
  <c r="E54" i="10"/>
  <c r="E51" i="10"/>
  <c r="F28" i="10"/>
  <c r="F29" i="11" s="1"/>
  <c r="G29" i="11" s="1"/>
  <c r="F29" i="10"/>
  <c r="F30" i="11" s="1"/>
  <c r="G30" i="11" s="1"/>
  <c r="F30" i="10"/>
  <c r="F31" i="11" s="1"/>
  <c r="G31" i="11" s="1"/>
  <c r="F27" i="10"/>
  <c r="F28" i="11" s="1"/>
  <c r="G28" i="11" s="1"/>
  <c r="F20" i="10"/>
  <c r="F21" i="10"/>
  <c r="F22" i="10"/>
  <c r="F23" i="10"/>
  <c r="F24" i="10"/>
  <c r="F25" i="10"/>
  <c r="F26" i="10"/>
  <c r="F19" i="10"/>
  <c r="F12" i="10"/>
  <c r="F13" i="10"/>
  <c r="F14" i="10"/>
  <c r="F15" i="10"/>
  <c r="F16" i="10"/>
  <c r="F17" i="10"/>
  <c r="F18" i="10"/>
  <c r="F11" i="10"/>
  <c r="F4" i="10"/>
  <c r="F5" i="10"/>
  <c r="F6" i="10"/>
  <c r="F7" i="10"/>
  <c r="F8" i="10"/>
  <c r="F9" i="10"/>
  <c r="F10" i="10"/>
  <c r="F3" i="10"/>
  <c r="F4" i="11" s="1"/>
  <c r="E4" i="11"/>
  <c r="D4" i="11"/>
  <c r="C4" i="11"/>
  <c r="B4" i="11"/>
  <c r="A4" i="11"/>
  <c r="G381" i="11" l="1"/>
  <c r="G4" i="11"/>
  <c r="C11" i="9" l="1"/>
  <c r="C10" i="9"/>
  <c r="F115" i="5"/>
  <c r="F114" i="5"/>
  <c r="F113" i="5"/>
  <c r="F112" i="5"/>
  <c r="F111" i="5"/>
  <c r="F110" i="5"/>
  <c r="F109" i="5"/>
  <c r="F108" i="5"/>
  <c r="F107" i="5"/>
  <c r="F106" i="5"/>
  <c r="F105" i="5"/>
  <c r="F104" i="5"/>
  <c r="E103" i="5"/>
  <c r="F103" i="5" s="1"/>
  <c r="F102" i="5"/>
  <c r="F101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100" i="5"/>
  <c r="F3" i="5"/>
  <c r="G14" i="7"/>
  <c r="G3" i="7"/>
  <c r="G4" i="7"/>
  <c r="G5" i="7"/>
  <c r="G6" i="7"/>
  <c r="G7" i="7"/>
  <c r="G8" i="7"/>
  <c r="G9" i="7"/>
  <c r="G10" i="7"/>
  <c r="G11" i="7"/>
  <c r="G12" i="7"/>
  <c r="G13" i="7"/>
  <c r="G2" i="7"/>
  <c r="C7" i="4"/>
  <c r="E7" i="4"/>
  <c r="C9" i="9" s="1"/>
  <c r="E4" i="4"/>
  <c r="E5" i="4"/>
  <c r="E6" i="4"/>
  <c r="E3" i="4"/>
  <c r="C23" i="9" l="1"/>
  <c r="F50" i="2" l="1"/>
  <c r="H50" i="2" s="1"/>
  <c r="F48" i="2"/>
  <c r="H48" i="2" s="1"/>
  <c r="F47" i="2"/>
  <c r="H47" i="2" s="1"/>
  <c r="F46" i="2"/>
  <c r="H46" i="2" s="1"/>
  <c r="F45" i="2"/>
  <c r="H45" i="2" s="1"/>
  <c r="F44" i="2"/>
  <c r="H44" i="2" s="1"/>
  <c r="F43" i="2"/>
  <c r="H43" i="2" s="1"/>
  <c r="F42" i="2"/>
  <c r="H42" i="2" s="1"/>
  <c r="F41" i="2"/>
  <c r="H41" i="2" s="1"/>
  <c r="F40" i="2"/>
  <c r="H40" i="2" s="1"/>
  <c r="F39" i="2"/>
  <c r="H39" i="2" s="1"/>
  <c r="F37" i="2"/>
  <c r="H37" i="2" s="1"/>
  <c r="F36" i="2"/>
  <c r="H36" i="2" s="1"/>
  <c r="F35" i="2"/>
  <c r="H35" i="2" s="1"/>
  <c r="F34" i="2"/>
  <c r="H34" i="2" s="1"/>
  <c r="F32" i="2"/>
  <c r="H32" i="2" s="1"/>
  <c r="F31" i="2"/>
  <c r="H31" i="2" s="1"/>
  <c r="F30" i="2"/>
  <c r="H30" i="2" s="1"/>
  <c r="F29" i="2"/>
  <c r="H29" i="2" s="1"/>
  <c r="F28" i="2"/>
  <c r="H28" i="2" s="1"/>
  <c r="F27" i="2"/>
  <c r="H27" i="2" s="1"/>
  <c r="F26" i="2"/>
  <c r="H26" i="2" s="1"/>
  <c r="F25" i="2"/>
  <c r="H25" i="2" s="1"/>
  <c r="F24" i="2"/>
  <c r="H24" i="2" s="1"/>
  <c r="F23" i="2"/>
  <c r="H23" i="2" s="1"/>
  <c r="F22" i="2"/>
  <c r="H22" i="2" s="1"/>
  <c r="F21" i="2"/>
  <c r="H21" i="2" s="1"/>
  <c r="F20" i="2"/>
  <c r="H20" i="2" s="1"/>
  <c r="F19" i="2"/>
  <c r="H19" i="2" s="1"/>
  <c r="F18" i="2"/>
  <c r="H18" i="2" s="1"/>
  <c r="F17" i="2"/>
  <c r="H17" i="2" s="1"/>
  <c r="F16" i="2"/>
  <c r="H16" i="2" s="1"/>
  <c r="F15" i="2"/>
  <c r="H15" i="2" s="1"/>
  <c r="F14" i="2"/>
  <c r="H14" i="2" s="1"/>
  <c r="F12" i="2"/>
  <c r="H12" i="2" s="1"/>
  <c r="F11" i="2"/>
  <c r="H11" i="2" s="1"/>
  <c r="F10" i="2"/>
  <c r="H10" i="2" s="1"/>
  <c r="F9" i="2"/>
  <c r="H9" i="2" s="1"/>
  <c r="F8" i="2"/>
  <c r="H8" i="2" s="1"/>
  <c r="F7" i="2"/>
  <c r="H7" i="2" s="1"/>
  <c r="F6" i="2"/>
  <c r="H6" i="2" s="1"/>
  <c r="F5" i="2"/>
  <c r="H5" i="2" s="1"/>
  <c r="F4" i="2"/>
  <c r="H4" i="2" s="1"/>
  <c r="F3" i="2"/>
  <c r="H3" i="2" s="1"/>
  <c r="F2" i="2"/>
  <c r="H2" i="2" s="1"/>
  <c r="H51" i="2" l="1"/>
  <c r="C5" i="9" s="1"/>
  <c r="C14" i="9" s="1"/>
  <c r="H11" i="11" s="1"/>
  <c r="H178" i="11" l="1"/>
  <c r="H22" i="11"/>
  <c r="AB259" i="11" s="1"/>
  <c r="H50" i="11"/>
  <c r="H335" i="11"/>
  <c r="H45" i="11"/>
  <c r="H198" i="11"/>
  <c r="H313" i="11"/>
  <c r="H146" i="11"/>
  <c r="H66" i="11"/>
  <c r="H151" i="11"/>
  <c r="H222" i="11"/>
  <c r="H42" i="11"/>
  <c r="H123" i="11"/>
  <c r="H348" i="11"/>
  <c r="H130" i="11"/>
  <c r="H307" i="11"/>
  <c r="H133" i="11"/>
  <c r="H134" i="11"/>
  <c r="H124" i="11"/>
  <c r="H216" i="11"/>
  <c r="H70" i="11"/>
  <c r="H191" i="11"/>
  <c r="H239" i="11"/>
  <c r="H333" i="11"/>
  <c r="H337" i="11"/>
  <c r="H276" i="11"/>
  <c r="H87" i="11"/>
  <c r="H14" i="11"/>
  <c r="T159" i="11" s="1"/>
  <c r="H356" i="11"/>
  <c r="H27" i="11"/>
  <c r="AG301" i="11" s="1"/>
  <c r="H363" i="11"/>
  <c r="H297" i="11"/>
  <c r="H155" i="11"/>
  <c r="H93" i="11"/>
  <c r="H197" i="11"/>
  <c r="H149" i="11"/>
  <c r="H246" i="11"/>
  <c r="H331" i="11"/>
  <c r="H274" i="11"/>
  <c r="H18" i="11"/>
  <c r="X228" i="11" s="1"/>
  <c r="H255" i="11"/>
  <c r="H273" i="11"/>
  <c r="H74" i="11"/>
  <c r="H104" i="11"/>
  <c r="H359" i="11"/>
  <c r="H241" i="11"/>
  <c r="H294" i="11"/>
  <c r="H92" i="11"/>
  <c r="H233" i="11"/>
  <c r="H23" i="11"/>
  <c r="AC270" i="11" s="1"/>
  <c r="H168" i="11"/>
  <c r="H152" i="11"/>
  <c r="H349" i="11"/>
  <c r="H185" i="11"/>
  <c r="H120" i="11"/>
  <c r="H278" i="11"/>
  <c r="H372" i="11"/>
  <c r="H252" i="11"/>
  <c r="H251" i="11"/>
  <c r="H21" i="11"/>
  <c r="AA274" i="11" s="1"/>
  <c r="H242" i="11"/>
  <c r="H154" i="11"/>
  <c r="H263" i="11"/>
  <c r="H211" i="11"/>
  <c r="H212" i="11"/>
  <c r="H112" i="11"/>
  <c r="H142" i="11"/>
  <c r="H40" i="11"/>
  <c r="H147" i="11"/>
  <c r="H218" i="11"/>
  <c r="H281" i="11"/>
  <c r="H128" i="11"/>
  <c r="H69" i="11"/>
  <c r="H117" i="11"/>
  <c r="H165" i="11"/>
  <c r="H110" i="11"/>
  <c r="Q127" i="11"/>
  <c r="Q126" i="11"/>
  <c r="Q142" i="11"/>
  <c r="Q106" i="11"/>
  <c r="Q147" i="11"/>
  <c r="Q131" i="11"/>
  <c r="Q133" i="11"/>
  <c r="Q125" i="11"/>
  <c r="Q111" i="11"/>
  <c r="Q146" i="11"/>
  <c r="H364" i="11"/>
  <c r="H65" i="11"/>
  <c r="H290" i="11"/>
  <c r="H58" i="11"/>
  <c r="H205" i="11"/>
  <c r="H143" i="11"/>
  <c r="H182" i="11"/>
  <c r="H153" i="11"/>
  <c r="H296" i="11"/>
  <c r="H204" i="11"/>
  <c r="H158" i="11"/>
  <c r="H6" i="11"/>
  <c r="L83" i="11" s="1"/>
  <c r="H88" i="11"/>
  <c r="H56" i="11"/>
  <c r="H376" i="11"/>
  <c r="H49" i="11"/>
  <c r="H317" i="11"/>
  <c r="H107" i="11"/>
  <c r="H314" i="11"/>
  <c r="H357" i="11"/>
  <c r="H171" i="11"/>
  <c r="H283" i="11"/>
  <c r="H131" i="11"/>
  <c r="H159" i="11"/>
  <c r="H295" i="11"/>
  <c r="H177" i="11"/>
  <c r="H232" i="11"/>
  <c r="H361" i="11"/>
  <c r="H38" i="11"/>
  <c r="H329" i="11"/>
  <c r="H326" i="11"/>
  <c r="H284" i="11"/>
  <c r="H186" i="11"/>
  <c r="H129" i="11"/>
  <c r="H192" i="11"/>
  <c r="H220" i="11"/>
  <c r="H72" i="11"/>
  <c r="H63" i="11"/>
  <c r="H245" i="11"/>
  <c r="H67" i="11"/>
  <c r="H269" i="11"/>
  <c r="H181" i="11"/>
  <c r="H202" i="11"/>
  <c r="H203" i="11"/>
  <c r="H16" i="11"/>
  <c r="V222" i="11" s="1"/>
  <c r="H116" i="11"/>
  <c r="H17" i="11"/>
  <c r="W193" i="11" s="1"/>
  <c r="H254" i="11"/>
  <c r="H122" i="11"/>
  <c r="H343" i="11"/>
  <c r="H98" i="11"/>
  <c r="H217" i="11"/>
  <c r="H243" i="11"/>
  <c r="H315" i="11"/>
  <c r="H229" i="11"/>
  <c r="H377" i="11"/>
  <c r="H76" i="11"/>
  <c r="H262" i="11"/>
  <c r="H54" i="11"/>
  <c r="H180" i="11"/>
  <c r="H33" i="11"/>
  <c r="H81" i="11"/>
  <c r="H51" i="11"/>
  <c r="H43" i="11"/>
  <c r="H172" i="11"/>
  <c r="H280" i="11"/>
  <c r="H156" i="11"/>
  <c r="H19" i="11"/>
  <c r="Y217" i="11" s="1"/>
  <c r="H121" i="11"/>
  <c r="H109" i="11"/>
  <c r="H302" i="11"/>
  <c r="H309" i="11"/>
  <c r="H157" i="11"/>
  <c r="H272" i="11"/>
  <c r="H275" i="11"/>
  <c r="H261" i="11"/>
  <c r="H336" i="11"/>
  <c r="H39" i="11"/>
  <c r="H380" i="11"/>
  <c r="H80" i="11"/>
  <c r="H4" i="11"/>
  <c r="J73" i="11" s="1"/>
  <c r="H286" i="11"/>
  <c r="H227" i="11"/>
  <c r="H30" i="11"/>
  <c r="AJ366" i="11" s="1"/>
  <c r="H137" i="11"/>
  <c r="H140" i="11"/>
  <c r="H57" i="11"/>
  <c r="H311" i="11"/>
  <c r="H95" i="11"/>
  <c r="H161" i="11"/>
  <c r="H139" i="11"/>
  <c r="H378" i="11"/>
  <c r="H256" i="11"/>
  <c r="H213" i="11"/>
  <c r="H350" i="11"/>
  <c r="H12" i="11"/>
  <c r="R156" i="11" s="1"/>
  <c r="H173" i="11"/>
  <c r="H73" i="11"/>
  <c r="H194" i="11"/>
  <c r="H219" i="11"/>
  <c r="H55" i="11"/>
  <c r="H209" i="11"/>
  <c r="H288" i="11"/>
  <c r="H319" i="11"/>
  <c r="H237" i="11"/>
  <c r="H60" i="11"/>
  <c r="H310" i="11"/>
  <c r="H299" i="11"/>
  <c r="H375" i="11"/>
  <c r="H247" i="11"/>
  <c r="H179" i="11"/>
  <c r="H236" i="11"/>
  <c r="H53" i="11"/>
  <c r="H100" i="11"/>
  <c r="H238" i="11"/>
  <c r="H257" i="11"/>
  <c r="H367" i="11"/>
  <c r="H35" i="11"/>
  <c r="H79" i="11"/>
  <c r="H277" i="11"/>
  <c r="H125" i="11"/>
  <c r="H279" i="11"/>
  <c r="H34" i="11"/>
  <c r="H244" i="11"/>
  <c r="H61" i="11"/>
  <c r="H46" i="11"/>
  <c r="H260" i="11"/>
  <c r="H8" i="11"/>
  <c r="N142" i="11" s="1"/>
  <c r="H62" i="11"/>
  <c r="H71" i="11"/>
  <c r="H196" i="11"/>
  <c r="H113" i="11"/>
  <c r="H15" i="11"/>
  <c r="U166" i="11" s="1"/>
  <c r="H83" i="11"/>
  <c r="H84" i="11"/>
  <c r="H325" i="11"/>
  <c r="H225" i="11"/>
  <c r="H85" i="11"/>
  <c r="H106" i="11"/>
  <c r="H230" i="11"/>
  <c r="H318" i="11"/>
  <c r="H91" i="11"/>
  <c r="H292" i="11"/>
  <c r="H136" i="11"/>
  <c r="H259" i="11"/>
  <c r="H135" i="11"/>
  <c r="H293" i="11"/>
  <c r="H379" i="11"/>
  <c r="H266" i="11"/>
  <c r="H166" i="11"/>
  <c r="H26" i="11"/>
  <c r="AF285" i="11" s="1"/>
  <c r="H52" i="11"/>
  <c r="H195" i="11"/>
  <c r="H164" i="11"/>
  <c r="H345" i="11"/>
  <c r="H89" i="11"/>
  <c r="H170" i="11"/>
  <c r="H353" i="11"/>
  <c r="H105" i="11"/>
  <c r="H339" i="11"/>
  <c r="H101" i="11"/>
  <c r="H114" i="11"/>
  <c r="H75" i="11"/>
  <c r="H184" i="11"/>
  <c r="H285" i="11"/>
  <c r="H183" i="11"/>
  <c r="H115" i="11"/>
  <c r="H316" i="11"/>
  <c r="H282" i="11"/>
  <c r="H323" i="11"/>
  <c r="H369" i="11"/>
  <c r="H96" i="11"/>
  <c r="H308" i="11"/>
  <c r="H64" i="11"/>
  <c r="H264" i="11"/>
  <c r="H352" i="11"/>
  <c r="H360" i="11"/>
  <c r="H7" i="11"/>
  <c r="M90" i="11" s="1"/>
  <c r="H347" i="11"/>
  <c r="H150" i="11"/>
  <c r="H346" i="11"/>
  <c r="H332" i="11"/>
  <c r="H371" i="11"/>
  <c r="H59" i="11"/>
  <c r="H355" i="11"/>
  <c r="H102" i="11"/>
  <c r="H127" i="11"/>
  <c r="H5" i="11"/>
  <c r="K48" i="11" s="1"/>
  <c r="H118" i="11"/>
  <c r="H321" i="11"/>
  <c r="H24" i="11"/>
  <c r="AD320" i="11" s="1"/>
  <c r="H306" i="11"/>
  <c r="H327" i="11"/>
  <c r="H41" i="11"/>
  <c r="H94" i="11"/>
  <c r="H300" i="11"/>
  <c r="H187" i="11"/>
  <c r="H258" i="11"/>
  <c r="H240" i="11"/>
  <c r="H141" i="11"/>
  <c r="H144" i="11"/>
  <c r="H328" i="11"/>
  <c r="H265" i="11"/>
  <c r="H341" i="11"/>
  <c r="H330" i="11"/>
  <c r="H167" i="11"/>
  <c r="H304" i="11"/>
  <c r="H78" i="11"/>
  <c r="H29" i="11"/>
  <c r="AI333" i="11" s="1"/>
  <c r="H215" i="11"/>
  <c r="H31" i="11"/>
  <c r="AK337" i="11" s="1"/>
  <c r="H132" i="11"/>
  <c r="H108" i="11"/>
  <c r="H193" i="11"/>
  <c r="H126" i="11"/>
  <c r="H268" i="11"/>
  <c r="H253" i="11"/>
  <c r="H13" i="11"/>
  <c r="S157" i="11" s="1"/>
  <c r="H86" i="11"/>
  <c r="H97" i="11"/>
  <c r="H334" i="11"/>
  <c r="H303" i="11"/>
  <c r="H163" i="11"/>
  <c r="H111" i="11"/>
  <c r="H320" i="11"/>
  <c r="H36" i="11"/>
  <c r="H148" i="11"/>
  <c r="H226" i="11"/>
  <c r="H224" i="11"/>
  <c r="H370" i="11"/>
  <c r="H189" i="11"/>
  <c r="H365" i="11"/>
  <c r="H174" i="11"/>
  <c r="H190" i="11"/>
  <c r="H169" i="11"/>
  <c r="H368" i="11"/>
  <c r="H221" i="11"/>
  <c r="H48" i="11"/>
  <c r="H358" i="11"/>
  <c r="H271" i="11"/>
  <c r="H366" i="11"/>
  <c r="H119" i="11"/>
  <c r="H175" i="11"/>
  <c r="H160" i="11"/>
  <c r="H208" i="11"/>
  <c r="H344" i="11"/>
  <c r="H37" i="11"/>
  <c r="H44" i="11"/>
  <c r="H188" i="11"/>
  <c r="H234" i="11"/>
  <c r="H231" i="11"/>
  <c r="H223" i="11"/>
  <c r="H207" i="11"/>
  <c r="H206" i="11"/>
  <c r="H354" i="11"/>
  <c r="H324" i="11"/>
  <c r="H291" i="11"/>
  <c r="H103" i="11"/>
  <c r="H305" i="11"/>
  <c r="H338" i="11"/>
  <c r="H312" i="11"/>
  <c r="H210" i="11"/>
  <c r="H82" i="11"/>
  <c r="H214" i="11"/>
  <c r="H99" i="11"/>
  <c r="H235" i="11"/>
  <c r="H145" i="11"/>
  <c r="H289" i="11"/>
  <c r="H138" i="11"/>
  <c r="H270" i="11"/>
  <c r="H340" i="11"/>
  <c r="H176" i="11"/>
  <c r="H267" i="11"/>
  <c r="H25" i="11"/>
  <c r="AE306" i="11" s="1"/>
  <c r="H201" i="11"/>
  <c r="H287" i="11"/>
  <c r="H322" i="11"/>
  <c r="H250" i="11"/>
  <c r="H20" i="11"/>
  <c r="Z256" i="11" s="1"/>
  <c r="H28" i="11"/>
  <c r="AH345" i="11" s="1"/>
  <c r="H351" i="11"/>
  <c r="H301" i="11"/>
  <c r="H10" i="11"/>
  <c r="P131" i="11" s="1"/>
  <c r="H77" i="11"/>
  <c r="H199" i="11"/>
  <c r="H298" i="11"/>
  <c r="H373" i="11"/>
  <c r="H68" i="11"/>
  <c r="H162" i="11"/>
  <c r="H342" i="11"/>
  <c r="H228" i="11"/>
  <c r="H374" i="11"/>
  <c r="H90" i="11"/>
  <c r="H200" i="11"/>
  <c r="H249" i="11"/>
  <c r="H9" i="11"/>
  <c r="O120" i="11" s="1"/>
  <c r="H47" i="11"/>
  <c r="H362" i="11"/>
  <c r="H32" i="11"/>
  <c r="H248" i="11"/>
  <c r="Q109" i="11"/>
  <c r="Q112" i="11"/>
  <c r="Q100" i="11"/>
  <c r="Q107" i="11"/>
  <c r="Q145" i="11"/>
  <c r="Q148" i="11"/>
  <c r="Q121" i="11"/>
  <c r="Q114" i="11"/>
  <c r="Q122" i="11"/>
  <c r="Q119" i="11"/>
  <c r="Q94" i="11"/>
  <c r="Q144" i="11"/>
  <c r="Q110" i="11"/>
  <c r="Q108" i="11"/>
  <c r="Q96" i="11"/>
  <c r="Q97" i="11"/>
  <c r="Q118" i="11"/>
  <c r="Q137" i="11"/>
  <c r="Q143" i="11"/>
  <c r="Q140" i="11"/>
  <c r="Q124" i="11"/>
  <c r="Q101" i="11"/>
  <c r="Q113" i="11"/>
  <c r="Q139" i="11"/>
  <c r="Q136" i="11"/>
  <c r="Q117" i="11"/>
  <c r="Q99" i="11"/>
  <c r="Q129" i="11"/>
  <c r="Q115" i="11"/>
  <c r="Q102" i="11"/>
  <c r="Q103" i="11"/>
  <c r="Q132" i="11"/>
  <c r="Q123" i="11"/>
  <c r="Q116" i="11"/>
  <c r="Q95" i="11"/>
  <c r="Q105" i="11"/>
  <c r="Q128" i="11"/>
  <c r="Q120" i="11"/>
  <c r="Q141" i="11"/>
  <c r="Q134" i="11"/>
  <c r="Q135" i="11"/>
  <c r="Q130" i="11"/>
  <c r="Q98" i="11"/>
  <c r="Q138" i="11"/>
  <c r="Q104" i="11"/>
  <c r="AB253" i="11" l="1"/>
  <c r="U168" i="11"/>
  <c r="AB262" i="11"/>
  <c r="AB235" i="11"/>
  <c r="AB273" i="11"/>
  <c r="AB264" i="11"/>
  <c r="AB238" i="11"/>
  <c r="P140" i="11"/>
  <c r="AB251" i="11"/>
  <c r="AB278" i="11"/>
  <c r="V204" i="11"/>
  <c r="V214" i="11"/>
  <c r="AB277" i="11"/>
  <c r="AB263" i="11"/>
  <c r="AB247" i="11"/>
  <c r="AC246" i="11"/>
  <c r="AB236" i="11"/>
  <c r="AB252" i="11"/>
  <c r="AB276" i="11"/>
  <c r="AB240" i="11"/>
  <c r="V202" i="11"/>
  <c r="U167" i="11"/>
  <c r="U187" i="11"/>
  <c r="AB279" i="11"/>
  <c r="AB275" i="11"/>
  <c r="AB234" i="11"/>
  <c r="AB248" i="11"/>
  <c r="AB257" i="11"/>
  <c r="AC271" i="11"/>
  <c r="V197" i="11"/>
  <c r="V225" i="11"/>
  <c r="T158" i="11"/>
  <c r="AB241" i="11"/>
  <c r="AB265" i="11"/>
  <c r="AB244" i="11"/>
  <c r="AB239" i="11"/>
  <c r="Y201" i="11"/>
  <c r="V211" i="11"/>
  <c r="U160" i="11"/>
  <c r="AB272" i="11"/>
  <c r="AB268" i="11"/>
  <c r="AB281" i="11"/>
  <c r="AB266" i="11"/>
  <c r="AC258" i="11"/>
  <c r="V194" i="11"/>
  <c r="U165" i="11"/>
  <c r="AB270" i="11"/>
  <c r="AB271" i="11"/>
  <c r="AB269" i="11"/>
  <c r="AB258" i="11"/>
  <c r="AB249" i="11"/>
  <c r="AB237" i="11"/>
  <c r="AB255" i="11"/>
  <c r="AB280" i="11"/>
  <c r="AB245" i="11"/>
  <c r="AK335" i="11"/>
  <c r="P143" i="11"/>
  <c r="AB243" i="11"/>
  <c r="AB256" i="11"/>
  <c r="AB261" i="11"/>
  <c r="AB267" i="11"/>
  <c r="AB250" i="11"/>
  <c r="AK354" i="11"/>
  <c r="W225" i="11"/>
  <c r="V228" i="11"/>
  <c r="U179" i="11"/>
  <c r="V213" i="11"/>
  <c r="W233" i="11"/>
  <c r="U189" i="11"/>
  <c r="V206" i="11"/>
  <c r="V226" i="11"/>
  <c r="U180" i="11"/>
  <c r="V227" i="11"/>
  <c r="U173" i="11"/>
  <c r="U163" i="11"/>
  <c r="V209" i="11"/>
  <c r="V217" i="11"/>
  <c r="V208" i="11"/>
  <c r="U150" i="11"/>
  <c r="U162" i="11"/>
  <c r="J51" i="11"/>
  <c r="W207" i="11"/>
  <c r="W196" i="11"/>
  <c r="W195" i="11"/>
  <c r="AD321" i="11"/>
  <c r="AD331" i="11"/>
  <c r="W212" i="11"/>
  <c r="AA270" i="11"/>
  <c r="U175" i="11"/>
  <c r="T187" i="11"/>
  <c r="T163" i="11"/>
  <c r="W192" i="11"/>
  <c r="U177" i="11"/>
  <c r="AD289" i="11"/>
  <c r="T157" i="11"/>
  <c r="V196" i="11"/>
  <c r="V230" i="11"/>
  <c r="W210" i="11"/>
  <c r="U186" i="11"/>
  <c r="U152" i="11"/>
  <c r="T171" i="11"/>
  <c r="T175" i="11"/>
  <c r="T190" i="11"/>
  <c r="T169" i="11"/>
  <c r="T186" i="11"/>
  <c r="T165" i="11"/>
  <c r="T161" i="11"/>
  <c r="T164" i="11"/>
  <c r="V221" i="11"/>
  <c r="V205" i="11"/>
  <c r="V203" i="11"/>
  <c r="V229" i="11"/>
  <c r="V216" i="11"/>
  <c r="U157" i="11"/>
  <c r="U164" i="11"/>
  <c r="U184" i="11"/>
  <c r="U171" i="11"/>
  <c r="U182" i="11"/>
  <c r="T177" i="11"/>
  <c r="T180" i="11"/>
  <c r="T188" i="11"/>
  <c r="T170" i="11"/>
  <c r="V223" i="11"/>
  <c r="V210" i="11"/>
  <c r="V219" i="11"/>
  <c r="V212" i="11"/>
  <c r="V207" i="11"/>
  <c r="U156" i="11"/>
  <c r="U172" i="11"/>
  <c r="U191" i="11"/>
  <c r="U181" i="11"/>
  <c r="U176" i="11"/>
  <c r="U169" i="11"/>
  <c r="T149" i="11"/>
  <c r="T178" i="11"/>
  <c r="T162" i="11"/>
  <c r="T176" i="11"/>
  <c r="T167" i="11"/>
  <c r="V192" i="11"/>
  <c r="V195" i="11"/>
  <c r="V232" i="11"/>
  <c r="V215" i="11"/>
  <c r="V218" i="11"/>
  <c r="U183" i="11"/>
  <c r="U161" i="11"/>
  <c r="U154" i="11"/>
  <c r="U151" i="11"/>
  <c r="U158" i="11"/>
  <c r="U188" i="11"/>
  <c r="AB246" i="11"/>
  <c r="AB260" i="11"/>
  <c r="AB254" i="11"/>
  <c r="AB274" i="11"/>
  <c r="AB242" i="11"/>
  <c r="T182" i="11"/>
  <c r="T183" i="11"/>
  <c r="V200" i="11"/>
  <c r="V201" i="11"/>
  <c r="U178" i="11"/>
  <c r="T185" i="11"/>
  <c r="T150" i="11"/>
  <c r="T174" i="11"/>
  <c r="T160" i="11"/>
  <c r="T172" i="11"/>
  <c r="T179" i="11"/>
  <c r="V198" i="11"/>
  <c r="V220" i="11"/>
  <c r="V199" i="11"/>
  <c r="U155" i="11"/>
  <c r="U153" i="11"/>
  <c r="U159" i="11"/>
  <c r="U149" i="11"/>
  <c r="T154" i="11"/>
  <c r="T155" i="11"/>
  <c r="T181" i="11"/>
  <c r="T184" i="11"/>
  <c r="V224" i="11"/>
  <c r="V193" i="11"/>
  <c r="V233" i="11"/>
  <c r="V231" i="11"/>
  <c r="J43" i="11"/>
  <c r="U185" i="11"/>
  <c r="U174" i="11"/>
  <c r="U170" i="11"/>
  <c r="U190" i="11"/>
  <c r="AC275" i="11"/>
  <c r="J65" i="11"/>
  <c r="J37" i="11"/>
  <c r="AD285" i="11"/>
  <c r="T156" i="11"/>
  <c r="T151" i="11"/>
  <c r="T168" i="11"/>
  <c r="T166" i="11"/>
  <c r="T173" i="11"/>
  <c r="W194" i="11"/>
  <c r="W197" i="11"/>
  <c r="J40" i="11"/>
  <c r="AD312" i="11"/>
  <c r="J57" i="11"/>
  <c r="W201" i="11"/>
  <c r="T191" i="11"/>
  <c r="T152" i="11"/>
  <c r="T153" i="11"/>
  <c r="T189" i="11"/>
  <c r="W202" i="11"/>
  <c r="W232" i="11"/>
  <c r="J84" i="11"/>
  <c r="AD307" i="11"/>
  <c r="W214" i="11"/>
  <c r="W206" i="11"/>
  <c r="J74" i="11"/>
  <c r="Z275" i="11"/>
  <c r="Z254" i="11"/>
  <c r="Z243" i="11"/>
  <c r="W204" i="11"/>
  <c r="W231" i="11"/>
  <c r="W208" i="11"/>
  <c r="W228" i="11"/>
  <c r="W205" i="11"/>
  <c r="AD305" i="11"/>
  <c r="AD293" i="11"/>
  <c r="Z262" i="11"/>
  <c r="W200" i="11"/>
  <c r="W224" i="11"/>
  <c r="W209" i="11"/>
  <c r="AD330" i="11"/>
  <c r="AD315" i="11"/>
  <c r="Z261" i="11"/>
  <c r="W218" i="11"/>
  <c r="W220" i="11"/>
  <c r="W199" i="11"/>
  <c r="W230" i="11"/>
  <c r="W221" i="11"/>
  <c r="W227" i="11"/>
  <c r="W217" i="11"/>
  <c r="AD329" i="11"/>
  <c r="AD299" i="11"/>
  <c r="AD325" i="11"/>
  <c r="Z280" i="11"/>
  <c r="W216" i="11"/>
  <c r="W211" i="11"/>
  <c r="W198" i="11"/>
  <c r="W226" i="11"/>
  <c r="W203" i="11"/>
  <c r="W223" i="11"/>
  <c r="AD322" i="11"/>
  <c r="AD291" i="11"/>
  <c r="AD327" i="11"/>
  <c r="Z258" i="11"/>
  <c r="W219" i="11"/>
  <c r="W229" i="11"/>
  <c r="W213" i="11"/>
  <c r="W215" i="11"/>
  <c r="W222" i="11"/>
  <c r="AD311" i="11"/>
  <c r="AD302" i="11"/>
  <c r="AD282" i="11"/>
  <c r="Z237" i="11"/>
  <c r="R172" i="11"/>
  <c r="AD323" i="11"/>
  <c r="AD294" i="11"/>
  <c r="AD319" i="11"/>
  <c r="AD288" i="11"/>
  <c r="AD306" i="11"/>
  <c r="AD295" i="11"/>
  <c r="Z240" i="11"/>
  <c r="Z234" i="11"/>
  <c r="Z235" i="11"/>
  <c r="AD301" i="11"/>
  <c r="AD286" i="11"/>
  <c r="AD308" i="11"/>
  <c r="AD297" i="11"/>
  <c r="AD304" i="11"/>
  <c r="AD317" i="11"/>
  <c r="Z242" i="11"/>
  <c r="Z248" i="11"/>
  <c r="Z241" i="11"/>
  <c r="AD303" i="11"/>
  <c r="AD310" i="11"/>
  <c r="AD298" i="11"/>
  <c r="AD292" i="11"/>
  <c r="AD326" i="11"/>
  <c r="AD300" i="11"/>
  <c r="Z272" i="11"/>
  <c r="Z259" i="11"/>
  <c r="Z273" i="11"/>
  <c r="AD328" i="11"/>
  <c r="AD314" i="11"/>
  <c r="AD290" i="11"/>
  <c r="AD324" i="11"/>
  <c r="AD296" i="11"/>
  <c r="AD309" i="11"/>
  <c r="AD283" i="11"/>
  <c r="Z257" i="11"/>
  <c r="Z253" i="11"/>
  <c r="Z251" i="11"/>
  <c r="AG283" i="11"/>
  <c r="AH344" i="11"/>
  <c r="AD287" i="11"/>
  <c r="AD316" i="11"/>
  <c r="AD332" i="11"/>
  <c r="AD313" i="11"/>
  <c r="AD318" i="11"/>
  <c r="AD284" i="11"/>
  <c r="Z281" i="11"/>
  <c r="Z278" i="11"/>
  <c r="Z245" i="11"/>
  <c r="R164" i="11"/>
  <c r="Z255" i="11"/>
  <c r="Z250" i="11"/>
  <c r="Z238" i="11"/>
  <c r="Z236" i="11"/>
  <c r="R184" i="11"/>
  <c r="AG286" i="11"/>
  <c r="R180" i="11"/>
  <c r="Z267" i="11"/>
  <c r="Z264" i="11"/>
  <c r="Z239" i="11"/>
  <c r="Z263" i="11"/>
  <c r="Z266" i="11"/>
  <c r="AG291" i="11"/>
  <c r="AG302" i="11"/>
  <c r="AH369" i="11"/>
  <c r="Z265" i="11"/>
  <c r="Z276" i="11"/>
  <c r="Z260" i="11"/>
  <c r="Z271" i="11"/>
  <c r="AH370" i="11"/>
  <c r="AH350" i="11"/>
  <c r="N129" i="11"/>
  <c r="Z279" i="11"/>
  <c r="Z270" i="11"/>
  <c r="Z247" i="11"/>
  <c r="Z269" i="11"/>
  <c r="Z274" i="11"/>
  <c r="N95" i="11"/>
  <c r="Z249" i="11"/>
  <c r="Z252" i="11"/>
  <c r="Z277" i="11"/>
  <c r="Z268" i="11"/>
  <c r="Z244" i="11"/>
  <c r="Z246" i="11"/>
  <c r="AG292" i="11"/>
  <c r="AG310" i="11"/>
  <c r="AH361" i="11"/>
  <c r="AH355" i="11"/>
  <c r="R176" i="11"/>
  <c r="R166" i="11"/>
  <c r="N135" i="11"/>
  <c r="N146" i="11"/>
  <c r="N145" i="11"/>
  <c r="AG313" i="11"/>
  <c r="AH359" i="11"/>
  <c r="AH352" i="11"/>
  <c r="R188" i="11"/>
  <c r="R174" i="11"/>
  <c r="N109" i="11"/>
  <c r="X231" i="11"/>
  <c r="O144" i="11"/>
  <c r="N124" i="11"/>
  <c r="AG331" i="11"/>
  <c r="AG293" i="11"/>
  <c r="AG299" i="11"/>
  <c r="AG312" i="11"/>
  <c r="AH358" i="11"/>
  <c r="AH337" i="11"/>
  <c r="R189" i="11"/>
  <c r="R150" i="11"/>
  <c r="N130" i="11"/>
  <c r="O109" i="11"/>
  <c r="N134" i="11"/>
  <c r="AG290" i="11"/>
  <c r="AG328" i="11"/>
  <c r="AG285" i="11"/>
  <c r="AH372" i="11"/>
  <c r="AH366" i="11"/>
  <c r="R167" i="11"/>
  <c r="R183" i="11"/>
  <c r="N132" i="11"/>
  <c r="O125" i="11"/>
  <c r="N102" i="11"/>
  <c r="AG316" i="11"/>
  <c r="AG305" i="11"/>
  <c r="AG309" i="11"/>
  <c r="AH380" i="11"/>
  <c r="AH333" i="11"/>
  <c r="AH364" i="11"/>
  <c r="R181" i="11"/>
  <c r="R190" i="11"/>
  <c r="N96" i="11"/>
  <c r="N106" i="11"/>
  <c r="AG284" i="11"/>
  <c r="AG329" i="11"/>
  <c r="AH377" i="11"/>
  <c r="AH357" i="11"/>
  <c r="AH351" i="11"/>
  <c r="R151" i="11"/>
  <c r="N103" i="11"/>
  <c r="J80" i="11"/>
  <c r="J48" i="11"/>
  <c r="J32" i="11"/>
  <c r="J35" i="11"/>
  <c r="J49" i="11"/>
  <c r="AI336" i="11"/>
  <c r="J69" i="11"/>
  <c r="J76" i="11"/>
  <c r="J68" i="11"/>
  <c r="J33" i="11"/>
  <c r="AI351" i="11"/>
  <c r="J87" i="11"/>
  <c r="J56" i="11"/>
  <c r="J44" i="11"/>
  <c r="J58" i="11"/>
  <c r="M88" i="11"/>
  <c r="J53" i="11"/>
  <c r="J36" i="11"/>
  <c r="J79" i="11"/>
  <c r="J50" i="11"/>
  <c r="O134" i="11"/>
  <c r="J42" i="11"/>
  <c r="J71" i="11"/>
  <c r="J88" i="11"/>
  <c r="J86" i="11"/>
  <c r="AE308" i="11"/>
  <c r="J70" i="11"/>
  <c r="J59" i="11"/>
  <c r="J46" i="11"/>
  <c r="J89" i="11"/>
  <c r="AE325" i="11"/>
  <c r="X211" i="11"/>
  <c r="O137" i="11"/>
  <c r="X223" i="11"/>
  <c r="X218" i="11"/>
  <c r="X215" i="11"/>
  <c r="X202" i="11"/>
  <c r="O147" i="11"/>
  <c r="X208" i="11"/>
  <c r="X229" i="11"/>
  <c r="O116" i="11"/>
  <c r="M51" i="11"/>
  <c r="X200" i="11"/>
  <c r="M69" i="11"/>
  <c r="X230" i="11"/>
  <c r="AE294" i="11"/>
  <c r="AE302" i="11"/>
  <c r="M92" i="11"/>
  <c r="M73" i="11"/>
  <c r="M32" i="11"/>
  <c r="X204" i="11"/>
  <c r="X207" i="11"/>
  <c r="X209" i="11"/>
  <c r="X214" i="11"/>
  <c r="X227" i="11"/>
  <c r="AC236" i="11"/>
  <c r="N117" i="11"/>
  <c r="AC250" i="11"/>
  <c r="O119" i="11"/>
  <c r="O106" i="11"/>
  <c r="O122" i="11"/>
  <c r="O118" i="11"/>
  <c r="AC279" i="11"/>
  <c r="AC242" i="11"/>
  <c r="N125" i="11"/>
  <c r="N131" i="11"/>
  <c r="N133" i="11"/>
  <c r="AC256" i="11"/>
  <c r="AC259" i="11"/>
  <c r="M46" i="11"/>
  <c r="AC248" i="11"/>
  <c r="AC263" i="11"/>
  <c r="AE327" i="11"/>
  <c r="AE319" i="11"/>
  <c r="AH360" i="11"/>
  <c r="AH376" i="11"/>
  <c r="AH354" i="11"/>
  <c r="AH379" i="11"/>
  <c r="AH365" i="11"/>
  <c r="AH348" i="11"/>
  <c r="J64" i="11"/>
  <c r="J83" i="11"/>
  <c r="J93" i="11"/>
  <c r="J81" i="11"/>
  <c r="J38" i="11"/>
  <c r="J47" i="11"/>
  <c r="J34" i="11"/>
  <c r="J41" i="11"/>
  <c r="R161" i="11"/>
  <c r="R158" i="11"/>
  <c r="R155" i="11"/>
  <c r="R165" i="11"/>
  <c r="R154" i="11"/>
  <c r="N136" i="11"/>
  <c r="N128" i="11"/>
  <c r="M56" i="11"/>
  <c r="M89" i="11"/>
  <c r="M81" i="11"/>
  <c r="X217" i="11"/>
  <c r="X201" i="11"/>
  <c r="X210" i="11"/>
  <c r="X205" i="11"/>
  <c r="X197" i="11"/>
  <c r="AC273" i="11"/>
  <c r="N94" i="11"/>
  <c r="AC264" i="11"/>
  <c r="O108" i="11"/>
  <c r="O133" i="11"/>
  <c r="O105" i="11"/>
  <c r="AC240" i="11"/>
  <c r="AC262" i="11"/>
  <c r="N97" i="11"/>
  <c r="AC260" i="11"/>
  <c r="N115" i="11"/>
  <c r="N113" i="11"/>
  <c r="AC239" i="11"/>
  <c r="AC253" i="11"/>
  <c r="AC276" i="11"/>
  <c r="AE316" i="11"/>
  <c r="AE289" i="11"/>
  <c r="AE298" i="11"/>
  <c r="AH339" i="11"/>
  <c r="AH353" i="11"/>
  <c r="AH349" i="11"/>
  <c r="AH347" i="11"/>
  <c r="AH367" i="11"/>
  <c r="AH362" i="11"/>
  <c r="J85" i="11"/>
  <c r="J92" i="11"/>
  <c r="J77" i="11"/>
  <c r="J61" i="11"/>
  <c r="J91" i="11"/>
  <c r="J54" i="11"/>
  <c r="J55" i="11"/>
  <c r="R163" i="11"/>
  <c r="R191" i="11"/>
  <c r="R157" i="11"/>
  <c r="R153" i="11"/>
  <c r="R159" i="11"/>
  <c r="R171" i="11"/>
  <c r="N127" i="11"/>
  <c r="N139" i="11"/>
  <c r="M49" i="11"/>
  <c r="M68" i="11"/>
  <c r="M58" i="11"/>
  <c r="X198" i="11"/>
  <c r="X199" i="11"/>
  <c r="X233" i="11"/>
  <c r="X225" i="11"/>
  <c r="X212" i="11"/>
  <c r="AC243" i="11"/>
  <c r="AC245" i="11"/>
  <c r="AC249" i="11"/>
  <c r="AC280" i="11"/>
  <c r="O145" i="11"/>
  <c r="O95" i="11"/>
  <c r="O112" i="11"/>
  <c r="AC274" i="11"/>
  <c r="AC254" i="11"/>
  <c r="N118" i="11"/>
  <c r="N137" i="11"/>
  <c r="N112" i="11"/>
  <c r="N100" i="11"/>
  <c r="AC237" i="11"/>
  <c r="AC251" i="11"/>
  <c r="AE297" i="11"/>
  <c r="AE320" i="11"/>
  <c r="AH378" i="11"/>
  <c r="AH371" i="11"/>
  <c r="R162" i="11"/>
  <c r="R182" i="11"/>
  <c r="R186" i="11"/>
  <c r="R173" i="11"/>
  <c r="R185" i="11"/>
  <c r="N148" i="11"/>
  <c r="N138" i="11"/>
  <c r="M76" i="11"/>
  <c r="M37" i="11"/>
  <c r="M50" i="11"/>
  <c r="X213" i="11"/>
  <c r="X192" i="11"/>
  <c r="X220" i="11"/>
  <c r="X196" i="11"/>
  <c r="X193" i="11"/>
  <c r="X203" i="11"/>
  <c r="AC265" i="11"/>
  <c r="AC261" i="11"/>
  <c r="AC267" i="11"/>
  <c r="AC255" i="11"/>
  <c r="O101" i="11"/>
  <c r="O128" i="11"/>
  <c r="O126" i="11"/>
  <c r="AC266" i="11"/>
  <c r="AC252" i="11"/>
  <c r="N105" i="11"/>
  <c r="N98" i="11"/>
  <c r="N122" i="11"/>
  <c r="N116" i="11"/>
  <c r="AC238" i="11"/>
  <c r="AC277" i="11"/>
  <c r="AC281" i="11"/>
  <c r="AE307" i="11"/>
  <c r="M93" i="11"/>
  <c r="AC269" i="11"/>
  <c r="AE283" i="11"/>
  <c r="AH335" i="11"/>
  <c r="AH342" i="11"/>
  <c r="AH375" i="11"/>
  <c r="R169" i="11"/>
  <c r="AE303" i="11"/>
  <c r="AE313" i="11"/>
  <c r="AH334" i="11"/>
  <c r="AH340" i="11"/>
  <c r="AH363" i="11"/>
  <c r="AH373" i="11"/>
  <c r="AH341" i="11"/>
  <c r="AH343" i="11"/>
  <c r="J78" i="11"/>
  <c r="J62" i="11"/>
  <c r="J90" i="11"/>
  <c r="J39" i="11"/>
  <c r="J60" i="11"/>
  <c r="J75" i="11"/>
  <c r="J82" i="11"/>
  <c r="J66" i="11"/>
  <c r="R179" i="11"/>
  <c r="R160" i="11"/>
  <c r="R170" i="11"/>
  <c r="R178" i="11"/>
  <c r="R175" i="11"/>
  <c r="R152" i="11"/>
  <c r="N147" i="11"/>
  <c r="N120" i="11"/>
  <c r="M60" i="11"/>
  <c r="M70" i="11"/>
  <c r="M42" i="11"/>
  <c r="X226" i="11"/>
  <c r="X195" i="11"/>
  <c r="X221" i="11"/>
  <c r="X224" i="11"/>
  <c r="X222" i="11"/>
  <c r="X194" i="11"/>
  <c r="AC268" i="11"/>
  <c r="AC257" i="11"/>
  <c r="O131" i="11"/>
  <c r="O129" i="11"/>
  <c r="O96" i="11"/>
  <c r="O94" i="11"/>
  <c r="N119" i="11"/>
  <c r="N111" i="11"/>
  <c r="N101" i="11"/>
  <c r="N126" i="11"/>
  <c r="AC272" i="11"/>
  <c r="AC235" i="11"/>
  <c r="AE311" i="11"/>
  <c r="M82" i="11"/>
  <c r="AH368" i="11"/>
  <c r="AE329" i="11"/>
  <c r="AE317" i="11"/>
  <c r="AH356" i="11"/>
  <c r="AH346" i="11"/>
  <c r="AH338" i="11"/>
  <c r="AH374" i="11"/>
  <c r="AH336" i="11"/>
  <c r="J72" i="11"/>
  <c r="J63" i="11"/>
  <c r="J45" i="11"/>
  <c r="J52" i="11"/>
  <c r="J67" i="11"/>
  <c r="R187" i="11"/>
  <c r="R149" i="11"/>
  <c r="R177" i="11"/>
  <c r="R168" i="11"/>
  <c r="N121" i="11"/>
  <c r="M67" i="11"/>
  <c r="M65" i="11"/>
  <c r="M64" i="11"/>
  <c r="X206" i="11"/>
  <c r="X232" i="11"/>
  <c r="X219" i="11"/>
  <c r="X216" i="11"/>
  <c r="AC247" i="11"/>
  <c r="AC244" i="11"/>
  <c r="AC278" i="11"/>
  <c r="O142" i="11"/>
  <c r="O146" i="11"/>
  <c r="O102" i="11"/>
  <c r="O130" i="11"/>
  <c r="N110" i="11"/>
  <c r="AC234" i="11"/>
  <c r="AC241" i="11"/>
  <c r="N108" i="11"/>
  <c r="AG304" i="11"/>
  <c r="AG319" i="11"/>
  <c r="AG320" i="11"/>
  <c r="AG327" i="11"/>
  <c r="AG289" i="11"/>
  <c r="AG323" i="11"/>
  <c r="AG306" i="11"/>
  <c r="AG314" i="11"/>
  <c r="AG294" i="11"/>
  <c r="AG297" i="11"/>
  <c r="AG298" i="11"/>
  <c r="AG324" i="11"/>
  <c r="AG300" i="11"/>
  <c r="AG325" i="11"/>
  <c r="AG321" i="11"/>
  <c r="AG282" i="11"/>
  <c r="AG295" i="11"/>
  <c r="AG311" i="11"/>
  <c r="AG330" i="11"/>
  <c r="AG296" i="11"/>
  <c r="O113" i="11"/>
  <c r="Y193" i="11"/>
  <c r="AG307" i="11"/>
  <c r="AG322" i="11"/>
  <c r="AG287" i="11"/>
  <c r="AG308" i="11"/>
  <c r="AG303" i="11"/>
  <c r="AG318" i="11"/>
  <c r="AG326" i="11"/>
  <c r="AG315" i="11"/>
  <c r="AG317" i="11"/>
  <c r="AG332" i="11"/>
  <c r="AG288" i="11"/>
  <c r="O111" i="11"/>
  <c r="P99" i="11"/>
  <c r="P97" i="11"/>
  <c r="AK369" i="11"/>
  <c r="AK358" i="11"/>
  <c r="AK378" i="11"/>
  <c r="P124" i="11"/>
  <c r="P123" i="11"/>
  <c r="P101" i="11"/>
  <c r="AK353" i="11"/>
  <c r="AK371" i="11"/>
  <c r="AK366" i="11"/>
  <c r="P134" i="11"/>
  <c r="P122" i="11"/>
  <c r="P105" i="11"/>
  <c r="AK360" i="11"/>
  <c r="AK357" i="11"/>
  <c r="P125" i="11"/>
  <c r="P113" i="11"/>
  <c r="P128" i="11"/>
  <c r="AK352" i="11"/>
  <c r="AK363" i="11"/>
  <c r="P138" i="11"/>
  <c r="P103" i="11"/>
  <c r="P119" i="11"/>
  <c r="AK345" i="11"/>
  <c r="AK338" i="11"/>
  <c r="P108" i="11"/>
  <c r="P118" i="11"/>
  <c r="P126" i="11"/>
  <c r="AK343" i="11"/>
  <c r="AK362" i="11"/>
  <c r="P141" i="11"/>
  <c r="P144" i="11"/>
  <c r="AK361" i="11"/>
  <c r="AK367" i="11"/>
  <c r="AA242" i="11"/>
  <c r="AA258" i="11"/>
  <c r="AA264" i="11"/>
  <c r="AA260" i="11"/>
  <c r="AA262" i="11"/>
  <c r="AA254" i="11"/>
  <c r="AA248" i="11"/>
  <c r="AA266" i="11"/>
  <c r="AA255" i="11"/>
  <c r="AA280" i="11"/>
  <c r="AA244" i="11"/>
  <c r="AJ377" i="11"/>
  <c r="AA256" i="11"/>
  <c r="AA278" i="11"/>
  <c r="AA252" i="11"/>
  <c r="AA265" i="11"/>
  <c r="AA235" i="11"/>
  <c r="AA259" i="11"/>
  <c r="AA239" i="11"/>
  <c r="AA269" i="11"/>
  <c r="AA241" i="11"/>
  <c r="AJ364" i="11"/>
  <c r="L48" i="11"/>
  <c r="AA281" i="11"/>
  <c r="AA251" i="11"/>
  <c r="AA245" i="11"/>
  <c r="AA257" i="11"/>
  <c r="O127" i="11"/>
  <c r="AA236" i="11"/>
  <c r="AA272" i="11"/>
  <c r="AA240" i="11"/>
  <c r="AA267" i="11"/>
  <c r="AA246" i="11"/>
  <c r="AA237" i="11"/>
  <c r="K77" i="11"/>
  <c r="AA279" i="11"/>
  <c r="AA249" i="11"/>
  <c r="AA263" i="11"/>
  <c r="AA250" i="11"/>
  <c r="AA268" i="11"/>
  <c r="AA234" i="11"/>
  <c r="Y229" i="11"/>
  <c r="O123" i="11"/>
  <c r="AA261" i="11"/>
  <c r="AA253" i="11"/>
  <c r="AA273" i="11"/>
  <c r="O141" i="11"/>
  <c r="O124" i="11"/>
  <c r="O139" i="11"/>
  <c r="O110" i="11"/>
  <c r="O138" i="11"/>
  <c r="O114" i="11"/>
  <c r="O98" i="11"/>
  <c r="O136" i="11"/>
  <c r="O115" i="11"/>
  <c r="O132" i="11"/>
  <c r="O135" i="11"/>
  <c r="O100" i="11"/>
  <c r="O99" i="11"/>
  <c r="O97" i="11"/>
  <c r="O140" i="11"/>
  <c r="O107" i="11"/>
  <c r="O104" i="11"/>
  <c r="AA277" i="11"/>
  <c r="AA238" i="11"/>
  <c r="AA276" i="11"/>
  <c r="AA243" i="11"/>
  <c r="AA271" i="11"/>
  <c r="AA275" i="11"/>
  <c r="AA247" i="11"/>
  <c r="O143" i="11"/>
  <c r="O148" i="11"/>
  <c r="O103" i="11"/>
  <c r="O117" i="11"/>
  <c r="O121" i="11"/>
  <c r="H381" i="11"/>
  <c r="AJ360" i="11"/>
  <c r="K84" i="11"/>
  <c r="Y224" i="11"/>
  <c r="L54" i="11"/>
  <c r="AJ352" i="11"/>
  <c r="K37" i="11"/>
  <c r="L47" i="11"/>
  <c r="AJ369" i="11"/>
  <c r="AJ349" i="11"/>
  <c r="K79" i="11"/>
  <c r="Y195" i="11"/>
  <c r="L33" i="11"/>
  <c r="AJ368" i="11"/>
  <c r="AJ362" i="11"/>
  <c r="K74" i="11"/>
  <c r="L45" i="11"/>
  <c r="AJ367" i="11"/>
  <c r="AJ380" i="11"/>
  <c r="K53" i="11"/>
  <c r="AJ346" i="11"/>
  <c r="K40" i="11"/>
  <c r="Y207" i="11"/>
  <c r="L63" i="11"/>
  <c r="AJ379" i="11"/>
  <c r="K81" i="11"/>
  <c r="L66" i="11"/>
  <c r="K85" i="11"/>
  <c r="K64" i="11"/>
  <c r="K93" i="11"/>
  <c r="K76" i="11"/>
  <c r="K51" i="11"/>
  <c r="K66" i="11"/>
  <c r="K68" i="11"/>
  <c r="K61" i="11"/>
  <c r="Y230" i="11"/>
  <c r="Y200" i="11"/>
  <c r="Y222" i="11"/>
  <c r="Y205" i="11"/>
  <c r="Y211" i="11"/>
  <c r="Y226" i="11"/>
  <c r="L76" i="11"/>
  <c r="L43" i="11"/>
  <c r="L62" i="11"/>
  <c r="L55" i="11"/>
  <c r="L50" i="11"/>
  <c r="L65" i="11"/>
  <c r="L70" i="11"/>
  <c r="Y220" i="11"/>
  <c r="AJ372" i="11"/>
  <c r="K44" i="11"/>
  <c r="Y204" i="11"/>
  <c r="L36" i="11"/>
  <c r="AE301" i="11"/>
  <c r="AE287" i="11"/>
  <c r="AJ340" i="11"/>
  <c r="AJ370" i="11"/>
  <c r="AJ347" i="11"/>
  <c r="AJ359" i="11"/>
  <c r="P94" i="11"/>
  <c r="P102" i="11"/>
  <c r="P147" i="11"/>
  <c r="P136" i="11"/>
  <c r="P127" i="11"/>
  <c r="P96" i="11"/>
  <c r="M62" i="11"/>
  <c r="M36" i="11"/>
  <c r="M44" i="11"/>
  <c r="M91" i="11"/>
  <c r="M71" i="11"/>
  <c r="M33" i="11"/>
  <c r="M43" i="11"/>
  <c r="M86" i="11"/>
  <c r="K62" i="11"/>
  <c r="K32" i="11"/>
  <c r="K91" i="11"/>
  <c r="K59" i="11"/>
  <c r="K73" i="11"/>
  <c r="K65" i="11"/>
  <c r="K87" i="11"/>
  <c r="Y199" i="11"/>
  <c r="Y213" i="11"/>
  <c r="Y209" i="11"/>
  <c r="AK377" i="11"/>
  <c r="AK373" i="11"/>
  <c r="AK333" i="11"/>
  <c r="AK347" i="11"/>
  <c r="AK374" i="11"/>
  <c r="AK359" i="11"/>
  <c r="S163" i="11"/>
  <c r="Y203" i="11"/>
  <c r="Y225" i="11"/>
  <c r="Y210" i="11"/>
  <c r="L92" i="11"/>
  <c r="L53" i="11"/>
  <c r="L68" i="11"/>
  <c r="L41" i="11"/>
  <c r="L57" i="11"/>
  <c r="L79" i="11"/>
  <c r="L34" i="11"/>
  <c r="L64" i="11"/>
  <c r="Y215" i="11"/>
  <c r="AI345" i="11"/>
  <c r="AI335" i="11"/>
  <c r="AI341" i="11"/>
  <c r="AI365" i="11"/>
  <c r="AI362" i="11"/>
  <c r="AI348" i="11"/>
  <c r="AI338" i="11"/>
  <c r="AI364" i="11"/>
  <c r="AI346" i="11"/>
  <c r="AI334" i="11"/>
  <c r="AI370" i="11"/>
  <c r="AI350" i="11"/>
  <c r="AI342" i="11"/>
  <c r="AI359" i="11"/>
  <c r="AI366" i="11"/>
  <c r="AI368" i="11"/>
  <c r="AI378" i="11"/>
  <c r="AI347" i="11"/>
  <c r="AI353" i="11"/>
  <c r="AI372" i="11"/>
  <c r="AI357" i="11"/>
  <c r="AI374" i="11"/>
  <c r="AI369" i="11"/>
  <c r="AI375" i="11"/>
  <c r="AI363" i="11"/>
  <c r="AI377" i="11"/>
  <c r="AI337" i="11"/>
  <c r="AI344" i="11"/>
  <c r="AI360" i="11"/>
  <c r="AI373" i="11"/>
  <c r="AI356" i="11"/>
  <c r="AI379" i="11"/>
  <c r="AI355" i="11"/>
  <c r="AI340" i="11"/>
  <c r="AI376" i="11"/>
  <c r="AI380" i="11"/>
  <c r="AI354" i="11"/>
  <c r="AI371" i="11"/>
  <c r="AI361" i="11"/>
  <c r="AI367" i="11"/>
  <c r="AI343" i="11"/>
  <c r="AI339" i="11"/>
  <c r="AI352" i="11"/>
  <c r="AI358" i="11"/>
  <c r="AI349" i="11"/>
  <c r="AJ339" i="11"/>
  <c r="K83" i="11"/>
  <c r="K88" i="11"/>
  <c r="L72" i="11"/>
  <c r="L71" i="11"/>
  <c r="AE295" i="11"/>
  <c r="AE309" i="11"/>
  <c r="AJ345" i="11"/>
  <c r="P115" i="11"/>
  <c r="AE326" i="11"/>
  <c r="AE331" i="11"/>
  <c r="AE300" i="11"/>
  <c r="AE330" i="11"/>
  <c r="AE284" i="11"/>
  <c r="AE304" i="11"/>
  <c r="AE285" i="11"/>
  <c r="AJ374" i="11"/>
  <c r="AJ357" i="11"/>
  <c r="AJ338" i="11"/>
  <c r="AJ363" i="11"/>
  <c r="AJ373" i="11"/>
  <c r="AJ348" i="11"/>
  <c r="P109" i="11"/>
  <c r="P142" i="11"/>
  <c r="P98" i="11"/>
  <c r="P120" i="11"/>
  <c r="P139" i="11"/>
  <c r="P121" i="11"/>
  <c r="P107" i="11"/>
  <c r="M77" i="11"/>
  <c r="M34" i="11"/>
  <c r="M85" i="11"/>
  <c r="M61" i="11"/>
  <c r="M59" i="11"/>
  <c r="M80" i="11"/>
  <c r="M63" i="11"/>
  <c r="M78" i="11"/>
  <c r="K63" i="11"/>
  <c r="K39" i="11"/>
  <c r="K67" i="11"/>
  <c r="K69" i="11"/>
  <c r="K34" i="11"/>
  <c r="K71" i="11"/>
  <c r="K45" i="11"/>
  <c r="Y228" i="11"/>
  <c r="Y194" i="11"/>
  <c r="Y219" i="11"/>
  <c r="AK336" i="11"/>
  <c r="AK356" i="11"/>
  <c r="AK370" i="11"/>
  <c r="AK380" i="11"/>
  <c r="AK340" i="11"/>
  <c r="AK376" i="11"/>
  <c r="Y208" i="11"/>
  <c r="L49" i="11"/>
  <c r="L61" i="11"/>
  <c r="L93" i="11"/>
  <c r="L78" i="11"/>
  <c r="L73" i="11"/>
  <c r="L75" i="11"/>
  <c r="L44" i="11"/>
  <c r="L80" i="11"/>
  <c r="N140" i="11"/>
  <c r="N107" i="11"/>
  <c r="N99" i="11"/>
  <c r="N104" i="11"/>
  <c r="N123" i="11"/>
  <c r="N141" i="11"/>
  <c r="N114" i="11"/>
  <c r="N144" i="11"/>
  <c r="N143" i="11"/>
  <c r="AJ355" i="11"/>
  <c r="K35" i="11"/>
  <c r="K58" i="11"/>
  <c r="Y221" i="11"/>
  <c r="Y206" i="11"/>
  <c r="L37" i="11"/>
  <c r="L81" i="11"/>
  <c r="AE293" i="11"/>
  <c r="AE312" i="11"/>
  <c r="AJ378" i="11"/>
  <c r="AE318" i="11"/>
  <c r="AE282" i="11"/>
  <c r="AE322" i="11"/>
  <c r="AE286" i="11"/>
  <c r="AE299" i="11"/>
  <c r="AE310" i="11"/>
  <c r="AE314" i="11"/>
  <c r="AJ334" i="11"/>
  <c r="AJ365" i="11"/>
  <c r="AJ375" i="11"/>
  <c r="AJ354" i="11"/>
  <c r="AJ342" i="11"/>
  <c r="AJ351" i="11"/>
  <c r="P132" i="11"/>
  <c r="P110" i="11"/>
  <c r="P130" i="11"/>
  <c r="P129" i="11"/>
  <c r="P95" i="11"/>
  <c r="P104" i="11"/>
  <c r="P100" i="11"/>
  <c r="M47" i="11"/>
  <c r="M79" i="11"/>
  <c r="M53" i="11"/>
  <c r="M54" i="11"/>
  <c r="M72" i="11"/>
  <c r="M75" i="11"/>
  <c r="M55" i="11"/>
  <c r="K70" i="11"/>
  <c r="K43" i="11"/>
  <c r="K52" i="11"/>
  <c r="K42" i="11"/>
  <c r="K75" i="11"/>
  <c r="K92" i="11"/>
  <c r="K57" i="11"/>
  <c r="K72" i="11"/>
  <c r="Y218" i="11"/>
  <c r="Y231" i="11"/>
  <c r="AK334" i="11"/>
  <c r="AK346" i="11"/>
  <c r="AK342" i="11"/>
  <c r="AK355" i="11"/>
  <c r="AK351" i="11"/>
  <c r="AK365" i="11"/>
  <c r="L85" i="11"/>
  <c r="L69" i="11"/>
  <c r="L59" i="11"/>
  <c r="L86" i="11"/>
  <c r="L89" i="11"/>
  <c r="L52" i="11"/>
  <c r="L58" i="11"/>
  <c r="L88" i="11"/>
  <c r="AF323" i="11"/>
  <c r="AF319" i="11"/>
  <c r="AF327" i="11"/>
  <c r="AF312" i="11"/>
  <c r="AF302" i="11"/>
  <c r="AF296" i="11"/>
  <c r="AF297" i="11"/>
  <c r="AF291" i="11"/>
  <c r="AF310" i="11"/>
  <c r="AF331" i="11"/>
  <c r="AF329" i="11"/>
  <c r="AF290" i="11"/>
  <c r="AF311" i="11"/>
  <c r="AF293" i="11"/>
  <c r="AF316" i="11"/>
  <c r="AF304" i="11"/>
  <c r="AF287" i="11"/>
  <c r="AF330" i="11"/>
  <c r="AF282" i="11"/>
  <c r="AF309" i="11"/>
  <c r="AF306" i="11"/>
  <c r="AF324" i="11"/>
  <c r="AF322" i="11"/>
  <c r="AF313" i="11"/>
  <c r="AF317" i="11"/>
  <c r="AF328" i="11"/>
  <c r="AF305" i="11"/>
  <c r="AF292" i="11"/>
  <c r="AF295" i="11"/>
  <c r="AF314" i="11"/>
  <c r="AF318" i="11"/>
  <c r="AF325" i="11"/>
  <c r="AF284" i="11"/>
  <c r="AF320" i="11"/>
  <c r="AF288" i="11"/>
  <c r="AF332" i="11"/>
  <c r="AF300" i="11"/>
  <c r="AF286" i="11"/>
  <c r="AF301" i="11"/>
  <c r="AF321" i="11"/>
  <c r="AF298" i="11"/>
  <c r="AF299" i="11"/>
  <c r="AF315" i="11"/>
  <c r="AF307" i="11"/>
  <c r="AF294" i="11"/>
  <c r="AF283" i="11"/>
  <c r="AF326" i="11"/>
  <c r="AF303" i="11"/>
  <c r="AF308" i="11"/>
  <c r="AF289" i="11"/>
  <c r="AJ335" i="11"/>
  <c r="AJ356" i="11"/>
  <c r="K86" i="11"/>
  <c r="Y232" i="11"/>
  <c r="L87" i="11"/>
  <c r="L56" i="11"/>
  <c r="S188" i="11"/>
  <c r="S162" i="11"/>
  <c r="S153" i="11"/>
  <c r="S173" i="11"/>
  <c r="S191" i="11"/>
  <c r="S176" i="11"/>
  <c r="S155" i="11"/>
  <c r="S180" i="11"/>
  <c r="S171" i="11"/>
  <c r="S179" i="11"/>
  <c r="S169" i="11"/>
  <c r="S174" i="11"/>
  <c r="S152" i="11"/>
  <c r="S181" i="11"/>
  <c r="S186" i="11"/>
  <c r="S159" i="11"/>
  <c r="S182" i="11"/>
  <c r="S184" i="11"/>
  <c r="S156" i="11"/>
  <c r="S149" i="11"/>
  <c r="S175" i="11"/>
  <c r="S168" i="11"/>
  <c r="S154" i="11"/>
  <c r="S158" i="11"/>
  <c r="S165" i="11"/>
  <c r="S190" i="11"/>
  <c r="S167" i="11"/>
  <c r="S170" i="11"/>
  <c r="S172" i="11"/>
  <c r="S178" i="11"/>
  <c r="S160" i="11"/>
  <c r="S177" i="11"/>
  <c r="S187" i="11"/>
  <c r="S151" i="11"/>
  <c r="S150" i="11"/>
  <c r="S183" i="11"/>
  <c r="S185" i="11"/>
  <c r="S189" i="11"/>
  <c r="S161" i="11"/>
  <c r="S166" i="11"/>
  <c r="S164" i="11"/>
  <c r="AE290" i="11"/>
  <c r="AE292" i="11"/>
  <c r="AE305" i="11"/>
  <c r="AE315" i="11"/>
  <c r="AE332" i="11"/>
  <c r="AE321" i="11"/>
  <c r="AE323" i="11"/>
  <c r="AJ343" i="11"/>
  <c r="AJ361" i="11"/>
  <c r="AJ350" i="11"/>
  <c r="AJ337" i="11"/>
  <c r="AJ336" i="11"/>
  <c r="AJ341" i="11"/>
  <c r="P117" i="11"/>
  <c r="P116" i="11"/>
  <c r="P106" i="11"/>
  <c r="P112" i="11"/>
  <c r="P148" i="11"/>
  <c r="P145" i="11"/>
  <c r="M48" i="11"/>
  <c r="M40" i="11"/>
  <c r="M41" i="11"/>
  <c r="M83" i="11"/>
  <c r="M39" i="11"/>
  <c r="M57" i="11"/>
  <c r="M35" i="11"/>
  <c r="K36" i="11"/>
  <c r="K78" i="11"/>
  <c r="K55" i="11"/>
  <c r="K38" i="11"/>
  <c r="K89" i="11"/>
  <c r="K90" i="11"/>
  <c r="K41" i="11"/>
  <c r="K56" i="11"/>
  <c r="Y197" i="11"/>
  <c r="Y192" i="11"/>
  <c r="AK339" i="11"/>
  <c r="AK349" i="11"/>
  <c r="AK341" i="11"/>
  <c r="AK350" i="11"/>
  <c r="AK368" i="11"/>
  <c r="AK344" i="11"/>
  <c r="Y223" i="11"/>
  <c r="Y214" i="11"/>
  <c r="L90" i="11"/>
  <c r="L77" i="11"/>
  <c r="L38" i="11"/>
  <c r="L84" i="11"/>
  <c r="L60" i="11"/>
  <c r="L32" i="11"/>
  <c r="L82" i="11"/>
  <c r="L51" i="11"/>
  <c r="Y227" i="11"/>
  <c r="AJ353" i="11"/>
  <c r="K50" i="11"/>
  <c r="K60" i="11"/>
  <c r="L35" i="11"/>
  <c r="AE328" i="11"/>
  <c r="AE288" i="11"/>
  <c r="AE291" i="11"/>
  <c r="AE324" i="11"/>
  <c r="AE296" i="11"/>
  <c r="AJ344" i="11"/>
  <c r="AJ371" i="11"/>
  <c r="AJ376" i="11"/>
  <c r="AJ333" i="11"/>
  <c r="AJ358" i="11"/>
  <c r="P135" i="11"/>
  <c r="P114" i="11"/>
  <c r="P133" i="11"/>
  <c r="P137" i="11"/>
  <c r="P111" i="11"/>
  <c r="P146" i="11"/>
  <c r="M87" i="11"/>
  <c r="M45" i="11"/>
  <c r="M38" i="11"/>
  <c r="M74" i="11"/>
  <c r="M52" i="11"/>
  <c r="M84" i="11"/>
  <c r="M66" i="11"/>
  <c r="K46" i="11"/>
  <c r="K80" i="11"/>
  <c r="K54" i="11"/>
  <c r="K47" i="11"/>
  <c r="K49" i="11"/>
  <c r="K82" i="11"/>
  <c r="K33" i="11"/>
  <c r="Y216" i="11"/>
  <c r="Y233" i="11"/>
  <c r="Y202" i="11"/>
  <c r="AK375" i="11"/>
  <c r="AK372" i="11"/>
  <c r="AK348" i="11"/>
  <c r="AK364" i="11"/>
  <c r="AK379" i="11"/>
  <c r="Y198" i="11"/>
  <c r="Y212" i="11"/>
  <c r="Y196" i="11"/>
  <c r="L74" i="11"/>
  <c r="L67" i="11"/>
  <c r="L46" i="11"/>
  <c r="L39" i="11"/>
  <c r="L42" i="11"/>
  <c r="L40" i="11"/>
  <c r="L91" i="11"/>
  <c r="AL120" i="11" l="1"/>
  <c r="AL228" i="11"/>
  <c r="AL140" i="11"/>
  <c r="AL165" i="11"/>
  <c r="AL258" i="11"/>
  <c r="AL201" i="11"/>
  <c r="AL106" i="11"/>
  <c r="AL137" i="11"/>
  <c r="AL226" i="11"/>
  <c r="AL216" i="11"/>
  <c r="AL171" i="11"/>
  <c r="AL298" i="11"/>
  <c r="AL243" i="11"/>
  <c r="AL301" i="11"/>
  <c r="AL270" i="11"/>
  <c r="AL190" i="11"/>
  <c r="AL196" i="11"/>
  <c r="AL275" i="11"/>
  <c r="AL380" i="11"/>
  <c r="AL189" i="11"/>
  <c r="AL157" i="11"/>
  <c r="AL172" i="11"/>
  <c r="AL159" i="11"/>
  <c r="AL161" i="11"/>
  <c r="AL197" i="11"/>
  <c r="AL149" i="11"/>
  <c r="AL254" i="11"/>
  <c r="AL168" i="11"/>
  <c r="AL224" i="11"/>
  <c r="AL148" i="11"/>
  <c r="AL156" i="11"/>
  <c r="AL169" i="11"/>
  <c r="AL274" i="11"/>
  <c r="AL151" i="11"/>
  <c r="AL184" i="11"/>
  <c r="AL271" i="11"/>
  <c r="AL260" i="11"/>
  <c r="AL372" i="11"/>
  <c r="AL214" i="11"/>
  <c r="AL195" i="11"/>
  <c r="AL203" i="11"/>
  <c r="AL257" i="11"/>
  <c r="AL239" i="11"/>
  <c r="AL267" i="11"/>
  <c r="AL164" i="11"/>
  <c r="AL180" i="11"/>
  <c r="AL268" i="11"/>
  <c r="AL217" i="11"/>
  <c r="AL222" i="11"/>
  <c r="AL246" i="11"/>
  <c r="AL266" i="11"/>
  <c r="AL249" i="11"/>
  <c r="AL240" i="11"/>
  <c r="AL183" i="11"/>
  <c r="AL170" i="11"/>
  <c r="AL109" i="11"/>
  <c r="AL253" i="11"/>
  <c r="AL234" i="11"/>
  <c r="AL281" i="11"/>
  <c r="AL188" i="11"/>
  <c r="AL218" i="11"/>
  <c r="AL176" i="11"/>
  <c r="AL200" i="11"/>
  <c r="AL154" i="11"/>
  <c r="AL230" i="11"/>
  <c r="AL107" i="11"/>
  <c r="AL278" i="11"/>
  <c r="AL202" i="11"/>
  <c r="AL167" i="11"/>
  <c r="AL132" i="11"/>
  <c r="AL236" i="11"/>
  <c r="AL366" i="11"/>
  <c r="AL48" i="11"/>
  <c r="AL315" i="11"/>
  <c r="AL250" i="11"/>
  <c r="AL219" i="11"/>
  <c r="AL94" i="11"/>
  <c r="AL277" i="11"/>
  <c r="AL273" i="11"/>
  <c r="AL229" i="11"/>
  <c r="AL247" i="11"/>
  <c r="AL223" i="11"/>
  <c r="AL150" i="11"/>
  <c r="AL68" i="11"/>
  <c r="AL205" i="11"/>
  <c r="AL112" i="11"/>
  <c r="AL179" i="11"/>
  <c r="AL162" i="11"/>
  <c r="AL194" i="11"/>
  <c r="AL33" i="11"/>
  <c r="AL158" i="11"/>
  <c r="AL313" i="11"/>
  <c r="AL280" i="11"/>
  <c r="AL130" i="11"/>
  <c r="AL191" i="11"/>
  <c r="AL174" i="11"/>
  <c r="AL285" i="11"/>
  <c r="AL125" i="11"/>
  <c r="AL185" i="11"/>
  <c r="AL231" i="11"/>
  <c r="AL237" i="11"/>
  <c r="AL166" i="11"/>
  <c r="AL327" i="11"/>
  <c r="AL175" i="11"/>
  <c r="AL181" i="11"/>
  <c r="AL305" i="11"/>
  <c r="AL292" i="11"/>
  <c r="AL263" i="11"/>
  <c r="AL272" i="11"/>
  <c r="AL374" i="11"/>
  <c r="AL311" i="11"/>
  <c r="AL152" i="11"/>
  <c r="AL163" i="11"/>
  <c r="AL128" i="11"/>
  <c r="AL248" i="11"/>
  <c r="AL302" i="11"/>
  <c r="AL295" i="11"/>
  <c r="AL97" i="11"/>
  <c r="AL212" i="11"/>
  <c r="AL35" i="11"/>
  <c r="AL289" i="11"/>
  <c r="AL220" i="11"/>
  <c r="AL308" i="11"/>
  <c r="AL335" i="11"/>
  <c r="AL211" i="11"/>
  <c r="AL99" i="11"/>
  <c r="AL334" i="11"/>
  <c r="AL213" i="11"/>
  <c r="AL89" i="11"/>
  <c r="AL116" i="11"/>
  <c r="AL177" i="11"/>
  <c r="AL56" i="11"/>
  <c r="AL304" i="11"/>
  <c r="AL206" i="11"/>
  <c r="AL363" i="11"/>
  <c r="AL300" i="11"/>
  <c r="AL76" i="11"/>
  <c r="AL276" i="11"/>
  <c r="AL245" i="11"/>
  <c r="AL259" i="11"/>
  <c r="AL361" i="11"/>
  <c r="AL350" i="11"/>
  <c r="AL297" i="11"/>
  <c r="AL139" i="11"/>
  <c r="AL367" i="11"/>
  <c r="AL147" i="11"/>
  <c r="AL103" i="11"/>
  <c r="AL251" i="11"/>
  <c r="AL235" i="11"/>
  <c r="AL255" i="11"/>
  <c r="AL242" i="11"/>
  <c r="AL118" i="11"/>
  <c r="AL134" i="11"/>
  <c r="AL193" i="11"/>
  <c r="AL146" i="11"/>
  <c r="AL328" i="11"/>
  <c r="AL371" i="11"/>
  <c r="AL187" i="11"/>
  <c r="AL293" i="11"/>
  <c r="AL129" i="11"/>
  <c r="AL256" i="11"/>
  <c r="AL262" i="11"/>
  <c r="AL233" i="11"/>
  <c r="AL320" i="11"/>
  <c r="AL330" i="11"/>
  <c r="AL69" i="11"/>
  <c r="AL81" i="11"/>
  <c r="AL144" i="11"/>
  <c r="AL208" i="11"/>
  <c r="AL96" i="11"/>
  <c r="AL279" i="11"/>
  <c r="AL269" i="11"/>
  <c r="AL294" i="11"/>
  <c r="AL122" i="11"/>
  <c r="AL225" i="11"/>
  <c r="AL303" i="11"/>
  <c r="AL365" i="11"/>
  <c r="AL121" i="11"/>
  <c r="AL65" i="11"/>
  <c r="AL207" i="11"/>
  <c r="AL126" i="11"/>
  <c r="AL306" i="11"/>
  <c r="AL244" i="11"/>
  <c r="AL62" i="11"/>
  <c r="AL105" i="11"/>
  <c r="AL261" i="11"/>
  <c r="AL113" i="11"/>
  <c r="AL108" i="11"/>
  <c r="AL204" i="11"/>
  <c r="AL316" i="11"/>
  <c r="AL95" i="11"/>
  <c r="AL282" i="11"/>
  <c r="AL221" i="11"/>
  <c r="AL123" i="11"/>
  <c r="AL215" i="11"/>
  <c r="AL238" i="11"/>
  <c r="AL135" i="11"/>
  <c r="AL329" i="11"/>
  <c r="AL265" i="11"/>
  <c r="AL153" i="11"/>
  <c r="AL115" i="11"/>
  <c r="AL264" i="11"/>
  <c r="AL319" i="11"/>
  <c r="AL131" i="11"/>
  <c r="AL364" i="11"/>
  <c r="AL87" i="11"/>
  <c r="AL227" i="11"/>
  <c r="AL232" i="11"/>
  <c r="AL34" i="11"/>
  <c r="AL102" i="11"/>
  <c r="AL124" i="11"/>
  <c r="AL39" i="11"/>
  <c r="AL186" i="11"/>
  <c r="AL49" i="11"/>
  <c r="AL51" i="11"/>
  <c r="AL98" i="11"/>
  <c r="AL199" i="11"/>
  <c r="AL198" i="11"/>
  <c r="AL111" i="11"/>
  <c r="AL182" i="11"/>
  <c r="AL317" i="11"/>
  <c r="AL310" i="11"/>
  <c r="AL70" i="11"/>
  <c r="AL155" i="11"/>
  <c r="AL339" i="11"/>
  <c r="AL178" i="11"/>
  <c r="AL283" i="11"/>
  <c r="AL369" i="11"/>
  <c r="AL210" i="11"/>
  <c r="AL133" i="11"/>
  <c r="AL160" i="11"/>
  <c r="AL192" i="11"/>
  <c r="AL143" i="11"/>
  <c r="AL252" i="11"/>
  <c r="AL54" i="11"/>
  <c r="AL288" i="11"/>
  <c r="AL145" i="11"/>
  <c r="AL173" i="11"/>
  <c r="AL307" i="11"/>
  <c r="AL42" i="11"/>
  <c r="AL110" i="11"/>
  <c r="AL312" i="11"/>
  <c r="AL142" i="11"/>
  <c r="AL342" i="11"/>
  <c r="AL209" i="11"/>
  <c r="AL32" i="11"/>
  <c r="AL358" i="11"/>
  <c r="AL241" i="11"/>
  <c r="AL119" i="11"/>
  <c r="AL101" i="11"/>
  <c r="AL332" i="11"/>
  <c r="AL314" i="11"/>
  <c r="AL67" i="11"/>
  <c r="AL336" i="11"/>
  <c r="AL290" i="11"/>
  <c r="AL43" i="11"/>
  <c r="AL85" i="11"/>
  <c r="AL325" i="11"/>
  <c r="AL345" i="11"/>
  <c r="AL377" i="11"/>
  <c r="AL82" i="11"/>
  <c r="AL57" i="11"/>
  <c r="AL331" i="11"/>
  <c r="AL88" i="11"/>
  <c r="AL92" i="11"/>
  <c r="AL333" i="11"/>
  <c r="AL93" i="11"/>
  <c r="AL362" i="11"/>
  <c r="AL138" i="11"/>
  <c r="AL73" i="11"/>
  <c r="AL46" i="11"/>
  <c r="AL299" i="11"/>
  <c r="AL376" i="11"/>
  <c r="AL66" i="11"/>
  <c r="AL136" i="11"/>
  <c r="AL117" i="11"/>
  <c r="AL379" i="11"/>
  <c r="AL50" i="11"/>
  <c r="AL141" i="11"/>
  <c r="AL378" i="11"/>
  <c r="AL346" i="11"/>
  <c r="AL53" i="11"/>
  <c r="AL347" i="11"/>
  <c r="AL127" i="11"/>
  <c r="AL60" i="11"/>
  <c r="AL84" i="11"/>
  <c r="AL343" i="11"/>
  <c r="AL287" i="11"/>
  <c r="AL100" i="11"/>
  <c r="AL37" i="11"/>
  <c r="AL321" i="11"/>
  <c r="AL322" i="11"/>
  <c r="AL114" i="11"/>
  <c r="AL355" i="11"/>
  <c r="AL72" i="11"/>
  <c r="AL104" i="11"/>
  <c r="AL356" i="11"/>
  <c r="AL338" i="11"/>
  <c r="AL47" i="11"/>
  <c r="AL291" i="11"/>
  <c r="AL77" i="11"/>
  <c r="AL45" i="11"/>
  <c r="AL360" i="11"/>
  <c r="AL75" i="11"/>
  <c r="AL90" i="11"/>
  <c r="AL340" i="11"/>
  <c r="AL324" i="11"/>
  <c r="AL296" i="11"/>
  <c r="AL373" i="11"/>
  <c r="AL59" i="11"/>
  <c r="AL91" i="11"/>
  <c r="AL64" i="11"/>
  <c r="AL40" i="11"/>
  <c r="AL368" i="11"/>
  <c r="AL352" i="11"/>
  <c r="AL78" i="11"/>
  <c r="AL74" i="11"/>
  <c r="AL63" i="11"/>
  <c r="AL55" i="11"/>
  <c r="AL326" i="11"/>
  <c r="AL318" i="11"/>
  <c r="AL58" i="11"/>
  <c r="AL351" i="11"/>
  <c r="AL375" i="11"/>
  <c r="AL349" i="11"/>
  <c r="AL354" i="11"/>
  <c r="AL357" i="11"/>
  <c r="AL79" i="11"/>
  <c r="AL36" i="11"/>
  <c r="AL359" i="11"/>
  <c r="AL44" i="11"/>
  <c r="AL61" i="11"/>
  <c r="AL309" i="11"/>
  <c r="AL344" i="11"/>
  <c r="AL80" i="11"/>
  <c r="AL348" i="11"/>
  <c r="AL284" i="11"/>
  <c r="AL337" i="11"/>
  <c r="AL353" i="11"/>
  <c r="AL370" i="11"/>
  <c r="AL341" i="11"/>
  <c r="AL41" i="11"/>
  <c r="AL86" i="11"/>
  <c r="AL52" i="11"/>
  <c r="AL38" i="11"/>
  <c r="AL83" i="11"/>
  <c r="AL323" i="11"/>
  <c r="AL286" i="11"/>
  <c r="AL71" i="11"/>
  <c r="AM226" i="11" l="1"/>
  <c r="B199" i="17" s="1"/>
  <c r="F199" i="17" s="1"/>
  <c r="AM217" i="11"/>
  <c r="B190" i="17" s="1"/>
  <c r="F190" i="17" s="1"/>
  <c r="AM163" i="11"/>
  <c r="B136" i="17" s="1"/>
  <c r="E136" i="17" s="1"/>
  <c r="AM261" i="11"/>
  <c r="B234" i="17" s="1"/>
  <c r="G234" i="17" s="1"/>
  <c r="AM173" i="11"/>
  <c r="B146" i="17" s="1"/>
  <c r="E146" i="17" s="1"/>
  <c r="AM157" i="11"/>
  <c r="B130" i="17" s="1"/>
  <c r="E130" i="17" s="1"/>
  <c r="AM218" i="11"/>
  <c r="B191" i="17" s="1"/>
  <c r="F191" i="17" s="1"/>
  <c r="AM248" i="11"/>
  <c r="B221" i="17" s="1"/>
  <c r="G221" i="17" s="1"/>
  <c r="AM328" i="11"/>
  <c r="B301" i="17" s="1"/>
  <c r="H301" i="17" s="1"/>
  <c r="AM280" i="11"/>
  <c r="B253" i="17" s="1"/>
  <c r="G253" i="17" s="1"/>
  <c r="AM141" i="11"/>
  <c r="B114" i="17" s="1"/>
  <c r="D114" i="17" s="1"/>
  <c r="AM206" i="11"/>
  <c r="B179" i="17" s="1"/>
  <c r="F179" i="17" s="1"/>
  <c r="AM254" i="11"/>
  <c r="B227" i="17" s="1"/>
  <c r="G227" i="17" s="1"/>
  <c r="AM169" i="11"/>
  <c r="B142" i="17" s="1"/>
  <c r="E142" i="17" s="1"/>
  <c r="AM180" i="11"/>
  <c r="B153" i="17" s="1"/>
  <c r="E153" i="17" s="1"/>
  <c r="AM239" i="11"/>
  <c r="B212" i="17" s="1"/>
  <c r="G212" i="17" s="1"/>
  <c r="AM357" i="11"/>
  <c r="B330" i="17" s="1"/>
  <c r="I330" i="17" s="1"/>
  <c r="AM83" i="11"/>
  <c r="B56" i="17" s="1"/>
  <c r="C56" i="17" s="1"/>
  <c r="AM190" i="11"/>
  <c r="B163" i="17" s="1"/>
  <c r="E163" i="17" s="1"/>
  <c r="AM310" i="11"/>
  <c r="B283" i="17" s="1"/>
  <c r="H283" i="17" s="1"/>
  <c r="AM215" i="11"/>
  <c r="B188" i="17" s="1"/>
  <c r="F188" i="17" s="1"/>
  <c r="AM150" i="11"/>
  <c r="B123" i="17" s="1"/>
  <c r="E123" i="17" s="1"/>
  <c r="AM262" i="11"/>
  <c r="B235" i="17" s="1"/>
  <c r="G235" i="17" s="1"/>
  <c r="AM260" i="11"/>
  <c r="B233" i="17" s="1"/>
  <c r="G233" i="17" s="1"/>
  <c r="AM128" i="11"/>
  <c r="B101" i="17" s="1"/>
  <c r="D101" i="17" s="1"/>
  <c r="AM159" i="11"/>
  <c r="B132" i="17" s="1"/>
  <c r="E132" i="17" s="1"/>
  <c r="AM149" i="11"/>
  <c r="B122" i="17" s="1"/>
  <c r="E122" i="17" s="1"/>
  <c r="AM209" i="11"/>
  <c r="B182" i="17" s="1"/>
  <c r="F182" i="17" s="1"/>
  <c r="AM154" i="11"/>
  <c r="B127" i="17" s="1"/>
  <c r="E127" i="17" s="1"/>
  <c r="AM256" i="11"/>
  <c r="B229" i="17" s="1"/>
  <c r="G229" i="17" s="1"/>
  <c r="AM183" i="11"/>
  <c r="B156" i="17" s="1"/>
  <c r="E156" i="17" s="1"/>
  <c r="AM273" i="11"/>
  <c r="B246" i="17" s="1"/>
  <c r="G246" i="17" s="1"/>
  <c r="AM236" i="11"/>
  <c r="B209" i="17" s="1"/>
  <c r="G209" i="17" s="1"/>
  <c r="AM153" i="11"/>
  <c r="B126" i="17" s="1"/>
  <c r="E126" i="17" s="1"/>
  <c r="AM156" i="11"/>
  <c r="B129" i="17" s="1"/>
  <c r="E129" i="17" s="1"/>
  <c r="AM279" i="11"/>
  <c r="B252" i="17" s="1"/>
  <c r="G252" i="17" s="1"/>
  <c r="AM219" i="11"/>
  <c r="B192" i="17" s="1"/>
  <c r="F192" i="17" s="1"/>
  <c r="AM259" i="11"/>
  <c r="B232" i="17" s="1"/>
  <c r="G232" i="17" s="1"/>
  <c r="AM195" i="11"/>
  <c r="B168" i="17" s="1"/>
  <c r="F168" i="17" s="1"/>
  <c r="AM170" i="11"/>
  <c r="B143" i="17" s="1"/>
  <c r="E143" i="17" s="1"/>
  <c r="AM182" i="11"/>
  <c r="B155" i="17" s="1"/>
  <c r="E155" i="17" s="1"/>
  <c r="AM95" i="11"/>
  <c r="B68" i="17" s="1"/>
  <c r="D68" i="17" s="1"/>
  <c r="AM243" i="11"/>
  <c r="B216" i="17" s="1"/>
  <c r="G216" i="17" s="1"/>
  <c r="AM210" i="11"/>
  <c r="B183" i="17" s="1"/>
  <c r="F183" i="17" s="1"/>
  <c r="AM172" i="11"/>
  <c r="B145" i="17" s="1"/>
  <c r="E145" i="17" s="1"/>
  <c r="AM202" i="11"/>
  <c r="B175" i="17" s="1"/>
  <c r="F175" i="17" s="1"/>
  <c r="AM235" i="11"/>
  <c r="B208" i="17" s="1"/>
  <c r="G208" i="17" s="1"/>
  <c r="AM247" i="11"/>
  <c r="B220" i="17" s="1"/>
  <c r="G220" i="17" s="1"/>
  <c r="AM212" i="11"/>
  <c r="B185" i="17" s="1"/>
  <c r="F185" i="17" s="1"/>
  <c r="AM192" i="11"/>
  <c r="B165" i="17" s="1"/>
  <c r="F165" i="17" s="1"/>
  <c r="AM205" i="11"/>
  <c r="B178" i="17" s="1"/>
  <c r="F178" i="17" s="1"/>
  <c r="AM185" i="11"/>
  <c r="B158" i="17" s="1"/>
  <c r="E158" i="17" s="1"/>
  <c r="AM200" i="11"/>
  <c r="B173" i="17" s="1"/>
  <c r="F173" i="17" s="1"/>
  <c r="AM213" i="11"/>
  <c r="B186" i="17" s="1"/>
  <c r="F186" i="17" s="1"/>
  <c r="AM119" i="11"/>
  <c r="B92" i="17" s="1"/>
  <c r="D92" i="17" s="1"/>
  <c r="AM178" i="11"/>
  <c r="B151" i="17" s="1"/>
  <c r="E151" i="17" s="1"/>
  <c r="AM194" i="11"/>
  <c r="B167" i="17" s="1"/>
  <c r="F167" i="17" s="1"/>
  <c r="AM186" i="11"/>
  <c r="B159" i="17" s="1"/>
  <c r="E159" i="17" s="1"/>
  <c r="AM174" i="11"/>
  <c r="B147" i="17" s="1"/>
  <c r="E147" i="17" s="1"/>
  <c r="AM158" i="11"/>
  <c r="B131" i="17" s="1"/>
  <c r="E131" i="17" s="1"/>
  <c r="AM231" i="11"/>
  <c r="B204" i="17" s="1"/>
  <c r="F204" i="17" s="1"/>
  <c r="AM181" i="11"/>
  <c r="B154" i="17" s="1"/>
  <c r="E154" i="17" s="1"/>
  <c r="AM244" i="11"/>
  <c r="B217" i="17" s="1"/>
  <c r="G217" i="17" s="1"/>
  <c r="AM144" i="11"/>
  <c r="B117" i="17" s="1"/>
  <c r="D117" i="17" s="1"/>
  <c r="AM160" i="11"/>
  <c r="B133" i="17" s="1"/>
  <c r="E133" i="17" s="1"/>
  <c r="AM258" i="11"/>
  <c r="B231" i="17" s="1"/>
  <c r="G231" i="17" s="1"/>
  <c r="AM223" i="11"/>
  <c r="B196" i="17" s="1"/>
  <c r="F196" i="17" s="1"/>
  <c r="AM164" i="11"/>
  <c r="B137" i="17" s="1"/>
  <c r="E137" i="17" s="1"/>
  <c r="AM220" i="11"/>
  <c r="B193" i="17" s="1"/>
  <c r="F193" i="17" s="1"/>
  <c r="AM152" i="11"/>
  <c r="B125" i="17" s="1"/>
  <c r="E125" i="17" s="1"/>
  <c r="AM162" i="11"/>
  <c r="B135" i="17" s="1"/>
  <c r="E135" i="17" s="1"/>
  <c r="AM249" i="11"/>
  <c r="B222" i="17" s="1"/>
  <c r="G222" i="17" s="1"/>
  <c r="AM229" i="11"/>
  <c r="B202" i="17" s="1"/>
  <c r="F202" i="17" s="1"/>
  <c r="AM100" i="11"/>
  <c r="B73" i="17" s="1"/>
  <c r="D73" i="17" s="1"/>
  <c r="AM221" i="11"/>
  <c r="B194" i="17" s="1"/>
  <c r="F194" i="17" s="1"/>
  <c r="AM274" i="11"/>
  <c r="B247" i="17" s="1"/>
  <c r="G247" i="17" s="1"/>
  <c r="AM204" i="11"/>
  <c r="B177" i="17" s="1"/>
  <c r="F177" i="17" s="1"/>
  <c r="AM198" i="11"/>
  <c r="B171" i="17" s="1"/>
  <c r="F171" i="17" s="1"/>
  <c r="AM155" i="11"/>
  <c r="B128" i="17" s="1"/>
  <c r="E128" i="17" s="1"/>
  <c r="AM242" i="11"/>
  <c r="B215" i="17" s="1"/>
  <c r="G215" i="17" s="1"/>
  <c r="AM255" i="11"/>
  <c r="B228" i="17" s="1"/>
  <c r="G228" i="17" s="1"/>
  <c r="AM165" i="11"/>
  <c r="B138" i="17" s="1"/>
  <c r="E138" i="17" s="1"/>
  <c r="AM265" i="11"/>
  <c r="B238" i="17" s="1"/>
  <c r="G238" i="17" s="1"/>
  <c r="AM246" i="11"/>
  <c r="B219" i="17" s="1"/>
  <c r="G219" i="17" s="1"/>
  <c r="AM268" i="11"/>
  <c r="B241" i="17" s="1"/>
  <c r="G241" i="17" s="1"/>
  <c r="AM276" i="11"/>
  <c r="B249" i="17" s="1"/>
  <c r="G249" i="17" s="1"/>
  <c r="AM175" i="11"/>
  <c r="B148" i="17" s="1"/>
  <c r="E148" i="17" s="1"/>
  <c r="AM184" i="11"/>
  <c r="B157" i="17" s="1"/>
  <c r="E157" i="17" s="1"/>
  <c r="AM193" i="11"/>
  <c r="B166" i="17" s="1"/>
  <c r="F166" i="17" s="1"/>
  <c r="AM110" i="11"/>
  <c r="B83" i="17" s="1"/>
  <c r="D83" i="17" s="1"/>
  <c r="AM222" i="11"/>
  <c r="B195" i="17" s="1"/>
  <c r="F195" i="17" s="1"/>
  <c r="AM224" i="11"/>
  <c r="B197" i="17" s="1"/>
  <c r="F197" i="17" s="1"/>
  <c r="AM201" i="11"/>
  <c r="B174" i="17" s="1"/>
  <c r="F174" i="17" s="1"/>
  <c r="AM253" i="11"/>
  <c r="B226" i="17" s="1"/>
  <c r="G226" i="17" s="1"/>
  <c r="AM197" i="11"/>
  <c r="B170" i="17" s="1"/>
  <c r="F170" i="17" s="1"/>
  <c r="AM225" i="11"/>
  <c r="B198" i="17" s="1"/>
  <c r="F198" i="17" s="1"/>
  <c r="AM230" i="11"/>
  <c r="B203" i="17" s="1"/>
  <c r="F203" i="17" s="1"/>
  <c r="AM240" i="11"/>
  <c r="B213" i="17" s="1"/>
  <c r="G213" i="17" s="1"/>
  <c r="AM238" i="11"/>
  <c r="B211" i="17" s="1"/>
  <c r="G211" i="17" s="1"/>
  <c r="AM271" i="11"/>
  <c r="B244" i="17" s="1"/>
  <c r="G244" i="17" s="1"/>
  <c r="AM171" i="11"/>
  <c r="B144" i="17" s="1"/>
  <c r="E144" i="17" s="1"/>
  <c r="AM188" i="11"/>
  <c r="B161" i="17" s="1"/>
  <c r="E161" i="17" s="1"/>
  <c r="AM241" i="11"/>
  <c r="B214" i="17" s="1"/>
  <c r="G214" i="17" s="1"/>
  <c r="AM245" i="11"/>
  <c r="B218" i="17" s="1"/>
  <c r="G218" i="17" s="1"/>
  <c r="AM177" i="11"/>
  <c r="B150" i="17" s="1"/>
  <c r="E150" i="17" s="1"/>
  <c r="AM267" i="11"/>
  <c r="B240" i="17" s="1"/>
  <c r="G240" i="17" s="1"/>
  <c r="AM251" i="11"/>
  <c r="B224" i="17" s="1"/>
  <c r="G224" i="17" s="1"/>
  <c r="AM189" i="11"/>
  <c r="B162" i="17" s="1"/>
  <c r="E162" i="17" s="1"/>
  <c r="AM199" i="11"/>
  <c r="B172" i="17" s="1"/>
  <c r="F172" i="17" s="1"/>
  <c r="AM227" i="11"/>
  <c r="B200" i="17" s="1"/>
  <c r="F200" i="17" s="1"/>
  <c r="AM151" i="11"/>
  <c r="B124" i="17" s="1"/>
  <c r="E124" i="17" s="1"/>
  <c r="AM179" i="11"/>
  <c r="B152" i="17" s="1"/>
  <c r="E152" i="17" s="1"/>
  <c r="AM166" i="11"/>
  <c r="B139" i="17" s="1"/>
  <c r="E139" i="17" s="1"/>
  <c r="AM232" i="11"/>
  <c r="B205" i="17" s="1"/>
  <c r="F205" i="17" s="1"/>
  <c r="AM161" i="11"/>
  <c r="B134" i="17" s="1"/>
  <c r="E134" i="17" s="1"/>
  <c r="AM203" i="11"/>
  <c r="B176" i="17" s="1"/>
  <c r="F176" i="17" s="1"/>
  <c r="AM281" i="11"/>
  <c r="B254" i="17" s="1"/>
  <c r="G254" i="17" s="1"/>
  <c r="AM277" i="11"/>
  <c r="B250" i="17" s="1"/>
  <c r="G250" i="17" s="1"/>
  <c r="AM134" i="11"/>
  <c r="B107" i="17" s="1"/>
  <c r="D107" i="17" s="1"/>
  <c r="AM191" i="11"/>
  <c r="B164" i="17" s="1"/>
  <c r="E164" i="17" s="1"/>
  <c r="AM233" i="11"/>
  <c r="B206" i="17" s="1"/>
  <c r="F206" i="17" s="1"/>
  <c r="AM228" i="11"/>
  <c r="B201" i="17" s="1"/>
  <c r="F201" i="17" s="1"/>
  <c r="AM208" i="11"/>
  <c r="B181" i="17" s="1"/>
  <c r="F181" i="17" s="1"/>
  <c r="AM266" i="11"/>
  <c r="B239" i="17" s="1"/>
  <c r="G239" i="17" s="1"/>
  <c r="AM148" i="11"/>
  <c r="B121" i="17" s="1"/>
  <c r="D121" i="17" s="1"/>
  <c r="AM250" i="11"/>
  <c r="B223" i="17" s="1"/>
  <c r="G223" i="17" s="1"/>
  <c r="AM168" i="11"/>
  <c r="B141" i="17" s="1"/>
  <c r="E141" i="17" s="1"/>
  <c r="AM270" i="11"/>
  <c r="B243" i="17" s="1"/>
  <c r="G243" i="17" s="1"/>
  <c r="AM275" i="11"/>
  <c r="B248" i="17" s="1"/>
  <c r="G248" i="17" s="1"/>
  <c r="AM207" i="11"/>
  <c r="B180" i="17" s="1"/>
  <c r="F180" i="17" s="1"/>
  <c r="AM344" i="11"/>
  <c r="B317" i="17" s="1"/>
  <c r="I317" i="17" s="1"/>
  <c r="AM54" i="11"/>
  <c r="B27" i="17" s="1"/>
  <c r="C27" i="17" s="1"/>
  <c r="AM309" i="11"/>
  <c r="B282" i="17" s="1"/>
  <c r="H282" i="17" s="1"/>
  <c r="AM234" i="11"/>
  <c r="B207" i="17" s="1"/>
  <c r="G207" i="17" s="1"/>
  <c r="AM263" i="11"/>
  <c r="B236" i="17" s="1"/>
  <c r="G236" i="17" s="1"/>
  <c r="AM216" i="11"/>
  <c r="B189" i="17" s="1"/>
  <c r="F189" i="17" s="1"/>
  <c r="AM257" i="11"/>
  <c r="B230" i="17" s="1"/>
  <c r="G230" i="17" s="1"/>
  <c r="AM167" i="11"/>
  <c r="B140" i="17" s="1"/>
  <c r="E140" i="17" s="1"/>
  <c r="AM176" i="11"/>
  <c r="B149" i="17" s="1"/>
  <c r="E149" i="17" s="1"/>
  <c r="AM187" i="11"/>
  <c r="B160" i="17" s="1"/>
  <c r="E160" i="17" s="1"/>
  <c r="AM278" i="11"/>
  <c r="B251" i="17" s="1"/>
  <c r="G251" i="17" s="1"/>
  <c r="AM211" i="11"/>
  <c r="B184" i="17" s="1"/>
  <c r="F184" i="17" s="1"/>
  <c r="AM196" i="11"/>
  <c r="B169" i="17" s="1"/>
  <c r="F169" i="17" s="1"/>
  <c r="AM264" i="11"/>
  <c r="B237" i="17" s="1"/>
  <c r="G237" i="17" s="1"/>
  <c r="AM252" i="11"/>
  <c r="B225" i="17" s="1"/>
  <c r="G225" i="17" s="1"/>
  <c r="AM214" i="11"/>
  <c r="B187" i="17" s="1"/>
  <c r="F187" i="17" s="1"/>
  <c r="AM237" i="11"/>
  <c r="B210" i="17" s="1"/>
  <c r="G210" i="17" s="1"/>
  <c r="AM269" i="11"/>
  <c r="B242" i="17" s="1"/>
  <c r="G242" i="17" s="1"/>
  <c r="AM272" i="11"/>
  <c r="B245" i="17" s="1"/>
  <c r="G245" i="17" s="1"/>
  <c r="AM65" i="11"/>
  <c r="B38" i="17" s="1"/>
  <c r="C38" i="17" s="1"/>
  <c r="AM286" i="11"/>
  <c r="B259" i="17" s="1"/>
  <c r="H259" i="17" s="1"/>
  <c r="AM51" i="11"/>
  <c r="B24" i="17" s="1"/>
  <c r="C24" i="17" s="1"/>
  <c r="AM287" i="11"/>
  <c r="B260" i="17" s="1"/>
  <c r="H260" i="17" s="1"/>
  <c r="AM293" i="11"/>
  <c r="B266" i="17" s="1"/>
  <c r="H266" i="17" s="1"/>
  <c r="AM68" i="11"/>
  <c r="B41" i="17" s="1"/>
  <c r="C41" i="17" s="1"/>
  <c r="AM333" i="11"/>
  <c r="B306" i="17" s="1"/>
  <c r="I306" i="17" s="1"/>
  <c r="AM323" i="11"/>
  <c r="B296" i="17" s="1"/>
  <c r="H296" i="17" s="1"/>
  <c r="AM34" i="11"/>
  <c r="B7" i="17" s="1"/>
  <c r="C7" i="17" s="1"/>
  <c r="AM35" i="11"/>
  <c r="B8" i="17" s="1"/>
  <c r="C8" i="17" s="1"/>
  <c r="AM318" i="11"/>
  <c r="B291" i="17" s="1"/>
  <c r="H291" i="17" s="1"/>
  <c r="AM142" i="11"/>
  <c r="B115" i="17" s="1"/>
  <c r="D115" i="17" s="1"/>
  <c r="AM107" i="11"/>
  <c r="B80" i="17" s="1"/>
  <c r="D80" i="17" s="1"/>
  <c r="AM299" i="11"/>
  <c r="B272" i="17" s="1"/>
  <c r="H272" i="17" s="1"/>
  <c r="AM300" i="11"/>
  <c r="B273" i="17" s="1"/>
  <c r="H273" i="17" s="1"/>
  <c r="AM91" i="11"/>
  <c r="B64" i="17" s="1"/>
  <c r="C64" i="17" s="1"/>
  <c r="AM331" i="11"/>
  <c r="B304" i="17" s="1"/>
  <c r="H304" i="17" s="1"/>
  <c r="AM146" i="11"/>
  <c r="B119" i="17" s="1"/>
  <c r="D119" i="17" s="1"/>
  <c r="AM61" i="11"/>
  <c r="B34" i="17" s="1"/>
  <c r="C34" i="17" s="1"/>
  <c r="AM296" i="11"/>
  <c r="B269" i="17" s="1"/>
  <c r="H269" i="17" s="1"/>
  <c r="AM291" i="11"/>
  <c r="B264" i="17" s="1"/>
  <c r="H264" i="17" s="1"/>
  <c r="AM322" i="11"/>
  <c r="B295" i="17" s="1"/>
  <c r="H295" i="17" s="1"/>
  <c r="AM133" i="11"/>
  <c r="B106" i="17" s="1"/>
  <c r="D106" i="17" s="1"/>
  <c r="AM285" i="11"/>
  <c r="B258" i="17" s="1"/>
  <c r="H258" i="17" s="1"/>
  <c r="AM123" i="11"/>
  <c r="B96" i="17" s="1"/>
  <c r="D96" i="17" s="1"/>
  <c r="AM89" i="11"/>
  <c r="B62" i="17" s="1"/>
  <c r="C62" i="17" s="1"/>
  <c r="AM138" i="11"/>
  <c r="B111" i="17" s="1"/>
  <c r="D111" i="17" s="1"/>
  <c r="AM367" i="11"/>
  <c r="B340" i="17" s="1"/>
  <c r="I340" i="17" s="1"/>
  <c r="AM359" i="11"/>
  <c r="B332" i="17" s="1"/>
  <c r="I332" i="17" s="1"/>
  <c r="AM58" i="11"/>
  <c r="B31" i="17" s="1"/>
  <c r="C31" i="17" s="1"/>
  <c r="AM368" i="11"/>
  <c r="B341" i="17" s="1"/>
  <c r="I341" i="17" s="1"/>
  <c r="AM340" i="11"/>
  <c r="B313" i="17" s="1"/>
  <c r="I313" i="17" s="1"/>
  <c r="AM48" i="11"/>
  <c r="B21" i="17" s="1"/>
  <c r="C21" i="17" s="1"/>
  <c r="AM38" i="11"/>
  <c r="B11" i="17" s="1"/>
  <c r="C11" i="17" s="1"/>
  <c r="AM324" i="11"/>
  <c r="B297" i="17" s="1"/>
  <c r="H297" i="17" s="1"/>
  <c r="AM57" i="11"/>
  <c r="B30" i="17" s="1"/>
  <c r="C30" i="17" s="1"/>
  <c r="AM40" i="11"/>
  <c r="B13" i="17" s="1"/>
  <c r="C13" i="17" s="1"/>
  <c r="AM90" i="11"/>
  <c r="B63" i="17" s="1"/>
  <c r="C63" i="17" s="1"/>
  <c r="AM356" i="11"/>
  <c r="B329" i="17" s="1"/>
  <c r="I329" i="17" s="1"/>
  <c r="AM145" i="11"/>
  <c r="B118" i="17" s="1"/>
  <c r="D118" i="17" s="1"/>
  <c r="AM140" i="11"/>
  <c r="B113" i="17" s="1"/>
  <c r="D113" i="17" s="1"/>
  <c r="AM106" i="11"/>
  <c r="B79" i="17" s="1"/>
  <c r="D79" i="17" s="1"/>
  <c r="AM290" i="11"/>
  <c r="B263" i="17" s="1"/>
  <c r="H263" i="17" s="1"/>
  <c r="AM308" i="11"/>
  <c r="B281" i="17" s="1"/>
  <c r="H281" i="17" s="1"/>
  <c r="AM294" i="11"/>
  <c r="B267" i="17" s="1"/>
  <c r="H267" i="17" s="1"/>
  <c r="AM124" i="11"/>
  <c r="B97" i="17" s="1"/>
  <c r="D97" i="17" s="1"/>
  <c r="AM118" i="11"/>
  <c r="B91" i="17" s="1"/>
  <c r="D91" i="17" s="1"/>
  <c r="AM143" i="11"/>
  <c r="B116" i="17" s="1"/>
  <c r="D116" i="17" s="1"/>
  <c r="AM102" i="11"/>
  <c r="B75" i="17" s="1"/>
  <c r="D75" i="17" s="1"/>
  <c r="AM352" i="11"/>
  <c r="B325" i="17" s="1"/>
  <c r="I325" i="17" s="1"/>
  <c r="AM60" i="11"/>
  <c r="B33" i="17" s="1"/>
  <c r="C33" i="17" s="1"/>
  <c r="AM338" i="11"/>
  <c r="B311" i="17" s="1"/>
  <c r="I311" i="17" s="1"/>
  <c r="AM67" i="11"/>
  <c r="B40" i="17" s="1"/>
  <c r="C40" i="17" s="1"/>
  <c r="AM358" i="11"/>
  <c r="B331" i="17" s="1"/>
  <c r="I331" i="17" s="1"/>
  <c r="AM50" i="11"/>
  <c r="B23" i="17" s="1"/>
  <c r="C23" i="17" s="1"/>
  <c r="AM92" i="11"/>
  <c r="B65" i="17" s="1"/>
  <c r="C65" i="17" s="1"/>
  <c r="AM370" i="11"/>
  <c r="B343" i="17" s="1"/>
  <c r="I343" i="17" s="1"/>
  <c r="AM125" i="11"/>
  <c r="B98" i="17" s="1"/>
  <c r="D98" i="17" s="1"/>
  <c r="AM113" i="11"/>
  <c r="B86" i="17" s="1"/>
  <c r="D86" i="17" s="1"/>
  <c r="AM72" i="11"/>
  <c r="B45" i="17" s="1"/>
  <c r="C45" i="17" s="1"/>
  <c r="AM77" i="11"/>
  <c r="B50" i="17" s="1"/>
  <c r="C50" i="17" s="1"/>
  <c r="AM53" i="11"/>
  <c r="B26" i="17" s="1"/>
  <c r="C26" i="17" s="1"/>
  <c r="AM369" i="11"/>
  <c r="B342" i="17" s="1"/>
  <c r="I342" i="17" s="1"/>
  <c r="AM349" i="11"/>
  <c r="B322" i="17" s="1"/>
  <c r="I322" i="17" s="1"/>
  <c r="AM360" i="11"/>
  <c r="B333" i="17" s="1"/>
  <c r="I333" i="17" s="1"/>
  <c r="AM120" i="11"/>
  <c r="B93" i="17" s="1"/>
  <c r="D93" i="17" s="1"/>
  <c r="AM73" i="11"/>
  <c r="B46" i="17" s="1"/>
  <c r="C46" i="17" s="1"/>
  <c r="AM135" i="11"/>
  <c r="B108" i="17" s="1"/>
  <c r="D108" i="17" s="1"/>
  <c r="AM377" i="11"/>
  <c r="B350" i="17" s="1"/>
  <c r="I350" i="17" s="1"/>
  <c r="AM288" i="11"/>
  <c r="B261" i="17" s="1"/>
  <c r="H261" i="17" s="1"/>
  <c r="AM342" i="11"/>
  <c r="B315" i="17" s="1"/>
  <c r="I315" i="17" s="1"/>
  <c r="AM63" i="11"/>
  <c r="B36" i="17" s="1"/>
  <c r="C36" i="17" s="1"/>
  <c r="AM137" i="11"/>
  <c r="B110" i="17" s="1"/>
  <c r="D110" i="17" s="1"/>
  <c r="AM37" i="11"/>
  <c r="B10" i="17" s="1"/>
  <c r="C10" i="17" s="1"/>
  <c r="AM122" i="11"/>
  <c r="B95" i="17" s="1"/>
  <c r="D95" i="17" s="1"/>
  <c r="AM109" i="11"/>
  <c r="B82" i="17" s="1"/>
  <c r="D82" i="17" s="1"/>
  <c r="AM317" i="11"/>
  <c r="B290" i="17" s="1"/>
  <c r="H290" i="17" s="1"/>
  <c r="AM313" i="11"/>
  <c r="B286" i="17" s="1"/>
  <c r="H286" i="17" s="1"/>
  <c r="AM305" i="11"/>
  <c r="B278" i="17" s="1"/>
  <c r="H278" i="17" s="1"/>
  <c r="AM81" i="11"/>
  <c r="B54" i="17" s="1"/>
  <c r="C54" i="17" s="1"/>
  <c r="AM139" i="11"/>
  <c r="B112" i="17" s="1"/>
  <c r="D112" i="17" s="1"/>
  <c r="AM304" i="11"/>
  <c r="B277" i="17" s="1"/>
  <c r="H277" i="17" s="1"/>
  <c r="AM115" i="11"/>
  <c r="B88" i="17" s="1"/>
  <c r="D88" i="17" s="1"/>
  <c r="AM93" i="11"/>
  <c r="B66" i="17" s="1"/>
  <c r="C66" i="17" s="1"/>
  <c r="AM114" i="11"/>
  <c r="B87" i="17" s="1"/>
  <c r="D87" i="17" s="1"/>
  <c r="AM43" i="11"/>
  <c r="B16" i="17" s="1"/>
  <c r="C16" i="17" s="1"/>
  <c r="AM74" i="11"/>
  <c r="B47" i="17" s="1"/>
  <c r="C47" i="17" s="1"/>
  <c r="AM47" i="11"/>
  <c r="B20" i="17" s="1"/>
  <c r="C20" i="17" s="1"/>
  <c r="AM341" i="11"/>
  <c r="B314" i="17" s="1"/>
  <c r="I314" i="17" s="1"/>
  <c r="AM354" i="11"/>
  <c r="B327" i="17" s="1"/>
  <c r="I327" i="17" s="1"/>
  <c r="AM364" i="11"/>
  <c r="B337" i="17" s="1"/>
  <c r="I337" i="17" s="1"/>
  <c r="AM86" i="11"/>
  <c r="B59" i="17" s="1"/>
  <c r="C59" i="17" s="1"/>
  <c r="AM126" i="11"/>
  <c r="B99" i="17" s="1"/>
  <c r="D99" i="17" s="1"/>
  <c r="AM82" i="11"/>
  <c r="B55" i="17" s="1"/>
  <c r="C55" i="17" s="1"/>
  <c r="AM79" i="11"/>
  <c r="B52" i="17" s="1"/>
  <c r="C52" i="17" s="1"/>
  <c r="AM343" i="11"/>
  <c r="B316" i="17" s="1"/>
  <c r="I316" i="17" s="1"/>
  <c r="AM302" i="11"/>
  <c r="B275" i="17" s="1"/>
  <c r="H275" i="17" s="1"/>
  <c r="AM76" i="11"/>
  <c r="B49" i="17" s="1"/>
  <c r="C49" i="17" s="1"/>
  <c r="AM85" i="11"/>
  <c r="B58" i="17" s="1"/>
  <c r="C58" i="17" s="1"/>
  <c r="AM99" i="11"/>
  <c r="B72" i="17" s="1"/>
  <c r="D72" i="17" s="1"/>
  <c r="AM39" i="11"/>
  <c r="B12" i="17" s="1"/>
  <c r="C12" i="17" s="1"/>
  <c r="AM46" i="11"/>
  <c r="B19" i="17" s="1"/>
  <c r="C19" i="17" s="1"/>
  <c r="AM59" i="11"/>
  <c r="B32" i="17" s="1"/>
  <c r="C32" i="17" s="1"/>
  <c r="AM32" i="11"/>
  <c r="B5" i="17" s="1"/>
  <c r="C5" i="17" s="1"/>
  <c r="AM127" i="11"/>
  <c r="B100" i="17" s="1"/>
  <c r="D100" i="17" s="1"/>
  <c r="AM372" i="11"/>
  <c r="B345" i="17" s="1"/>
  <c r="I345" i="17" s="1"/>
  <c r="AM69" i="11"/>
  <c r="B42" i="17" s="1"/>
  <c r="C42" i="17" s="1"/>
  <c r="AM353" i="11"/>
  <c r="B326" i="17" s="1"/>
  <c r="I326" i="17" s="1"/>
  <c r="AM348" i="11"/>
  <c r="B321" i="17" s="1"/>
  <c r="I321" i="17" s="1"/>
  <c r="AM62" i="11"/>
  <c r="B35" i="17" s="1"/>
  <c r="C35" i="17" s="1"/>
  <c r="AM363" i="11"/>
  <c r="B336" i="17" s="1"/>
  <c r="I336" i="17" s="1"/>
  <c r="AM295" i="11"/>
  <c r="B268" i="17" s="1"/>
  <c r="H268" i="17" s="1"/>
  <c r="AM329" i="11"/>
  <c r="B302" i="17" s="1"/>
  <c r="H302" i="17" s="1"/>
  <c r="AM351" i="11"/>
  <c r="B324" i="17" s="1"/>
  <c r="I324" i="17" s="1"/>
  <c r="AM315" i="11"/>
  <c r="B288" i="17" s="1"/>
  <c r="H288" i="17" s="1"/>
  <c r="AM131" i="11"/>
  <c r="B104" i="17" s="1"/>
  <c r="D104" i="17" s="1"/>
  <c r="AM301" i="11"/>
  <c r="B274" i="17" s="1"/>
  <c r="H274" i="17" s="1"/>
  <c r="AM66" i="11"/>
  <c r="B39" i="17" s="1"/>
  <c r="C39" i="17" s="1"/>
  <c r="AM117" i="11"/>
  <c r="B90" i="17" s="1"/>
  <c r="D90" i="17" s="1"/>
  <c r="AM311" i="11"/>
  <c r="B284" i="17" s="1"/>
  <c r="H284" i="17" s="1"/>
  <c r="AM355" i="11"/>
  <c r="B328" i="17" s="1"/>
  <c r="I328" i="17" s="1"/>
  <c r="AM371" i="11"/>
  <c r="B344" i="17" s="1"/>
  <c r="I344" i="17" s="1"/>
  <c r="AM326" i="11"/>
  <c r="B299" i="17" s="1"/>
  <c r="H299" i="17" s="1"/>
  <c r="AM97" i="11"/>
  <c r="B70" i="17" s="1"/>
  <c r="D70" i="17" s="1"/>
  <c r="AM112" i="11"/>
  <c r="B85" i="17" s="1"/>
  <c r="D85" i="17" s="1"/>
  <c r="AM321" i="11"/>
  <c r="B294" i="17" s="1"/>
  <c r="H294" i="17" s="1"/>
  <c r="AM332" i="11"/>
  <c r="B305" i="17" s="1"/>
  <c r="H305" i="17" s="1"/>
  <c r="AM307" i="11"/>
  <c r="B280" i="17" s="1"/>
  <c r="H280" i="17" s="1"/>
  <c r="AM289" i="11"/>
  <c r="B262" i="17" s="1"/>
  <c r="H262" i="17" s="1"/>
  <c r="AM44" i="11"/>
  <c r="B17" i="17" s="1"/>
  <c r="C17" i="17" s="1"/>
  <c r="AM64" i="11"/>
  <c r="B37" i="17" s="1"/>
  <c r="C37" i="17" s="1"/>
  <c r="AM105" i="11"/>
  <c r="B78" i="17" s="1"/>
  <c r="D78" i="17" s="1"/>
  <c r="AM374" i="11"/>
  <c r="B347" i="17" s="1"/>
  <c r="I347" i="17" s="1"/>
  <c r="AM320" i="11"/>
  <c r="B293" i="17" s="1"/>
  <c r="H293" i="17" s="1"/>
  <c r="AM312" i="11"/>
  <c r="B285" i="17" s="1"/>
  <c r="H285" i="17" s="1"/>
  <c r="AM319" i="11"/>
  <c r="B292" i="17" s="1"/>
  <c r="H292" i="17" s="1"/>
  <c r="AM41" i="11"/>
  <c r="B14" i="17" s="1"/>
  <c r="C14" i="17" s="1"/>
  <c r="AM71" i="11"/>
  <c r="B44" i="17" s="1"/>
  <c r="C44" i="17" s="1"/>
  <c r="AM84" i="11"/>
  <c r="B57" i="17" s="1"/>
  <c r="C57" i="17" s="1"/>
  <c r="AM339" i="11"/>
  <c r="B312" i="17" s="1"/>
  <c r="I312" i="17" s="1"/>
  <c r="AM373" i="11"/>
  <c r="B346" i="17" s="1"/>
  <c r="I346" i="17" s="1"/>
  <c r="AM306" i="11"/>
  <c r="B279" i="17" s="1"/>
  <c r="H279" i="17" s="1"/>
  <c r="AM96" i="11"/>
  <c r="B69" i="17" s="1"/>
  <c r="D69" i="17" s="1"/>
  <c r="AM45" i="11"/>
  <c r="B18" i="17" s="1"/>
  <c r="C18" i="17" s="1"/>
  <c r="AM88" i="11"/>
  <c r="B61" i="17" s="1"/>
  <c r="C61" i="17" s="1"/>
  <c r="AM49" i="11"/>
  <c r="B22" i="17" s="1"/>
  <c r="C22" i="17" s="1"/>
  <c r="AM33" i="11"/>
  <c r="B6" i="17" s="1"/>
  <c r="C6" i="17" s="1"/>
  <c r="AM335" i="11"/>
  <c r="B308" i="17" s="1"/>
  <c r="I308" i="17" s="1"/>
  <c r="AM380" i="11"/>
  <c r="B353" i="17" s="1"/>
  <c r="I353" i="17" s="1"/>
  <c r="AM316" i="11"/>
  <c r="B289" i="17" s="1"/>
  <c r="H289" i="17" s="1"/>
  <c r="AM283" i="11"/>
  <c r="B256" i="17" s="1"/>
  <c r="H256" i="17" s="1"/>
  <c r="AM78" i="11"/>
  <c r="B51" i="17" s="1"/>
  <c r="C51" i="17" s="1"/>
  <c r="AM147" i="11"/>
  <c r="B120" i="17" s="1"/>
  <c r="D120" i="17" s="1"/>
  <c r="AM94" i="11"/>
  <c r="B67" i="17" s="1"/>
  <c r="D67" i="17" s="1"/>
  <c r="AM314" i="11"/>
  <c r="B287" i="17" s="1"/>
  <c r="H287" i="17" s="1"/>
  <c r="AM136" i="11"/>
  <c r="B109" i="17" s="1"/>
  <c r="D109" i="17" s="1"/>
  <c r="AM52" i="11"/>
  <c r="B25" i="17" s="1"/>
  <c r="C25" i="17" s="1"/>
  <c r="AM303" i="11"/>
  <c r="B276" i="17" s="1"/>
  <c r="H276" i="17" s="1"/>
  <c r="AM284" i="11"/>
  <c r="B257" i="17" s="1"/>
  <c r="H257" i="17" s="1"/>
  <c r="AM330" i="11"/>
  <c r="B303" i="17" s="1"/>
  <c r="H303" i="17" s="1"/>
  <c r="AM130" i="11"/>
  <c r="B103" i="17" s="1"/>
  <c r="D103" i="17" s="1"/>
  <c r="AM376" i="11"/>
  <c r="B349" i="17" s="1"/>
  <c r="I349" i="17" s="1"/>
  <c r="AM132" i="11"/>
  <c r="B105" i="17" s="1"/>
  <c r="D105" i="17" s="1"/>
  <c r="AM36" i="11"/>
  <c r="B9" i="17" s="1"/>
  <c r="C9" i="17" s="1"/>
  <c r="AM87" i="11"/>
  <c r="B60" i="17" s="1"/>
  <c r="C60" i="17" s="1"/>
  <c r="AM55" i="11"/>
  <c r="B28" i="17" s="1"/>
  <c r="C28" i="17" s="1"/>
  <c r="AM350" i="11"/>
  <c r="B323" i="17" s="1"/>
  <c r="I323" i="17" s="1"/>
  <c r="AM325" i="11"/>
  <c r="B298" i="17" s="1"/>
  <c r="H298" i="17" s="1"/>
  <c r="AM365" i="11"/>
  <c r="B338" i="17" s="1"/>
  <c r="I338" i="17" s="1"/>
  <c r="AM379" i="11"/>
  <c r="B352" i="17" s="1"/>
  <c r="I352" i="17" s="1"/>
  <c r="AM98" i="11"/>
  <c r="B71" i="17" s="1"/>
  <c r="D71" i="17" s="1"/>
  <c r="AM362" i="11"/>
  <c r="B335" i="17" s="1"/>
  <c r="I335" i="17" s="1"/>
  <c r="AM121" i="11"/>
  <c r="B94" i="17" s="1"/>
  <c r="D94" i="17" s="1"/>
  <c r="AM366" i="11"/>
  <c r="B339" i="17" s="1"/>
  <c r="I339" i="17" s="1"/>
  <c r="AM346" i="11"/>
  <c r="B319" i="17" s="1"/>
  <c r="I319" i="17" s="1"/>
  <c r="AM80" i="11"/>
  <c r="B53" i="17" s="1"/>
  <c r="C53" i="17" s="1"/>
  <c r="AM111" i="11"/>
  <c r="B84" i="17" s="1"/>
  <c r="D84" i="17" s="1"/>
  <c r="AM337" i="11"/>
  <c r="B310" i="17" s="1"/>
  <c r="I310" i="17" s="1"/>
  <c r="AM282" i="11"/>
  <c r="B255" i="17" s="1"/>
  <c r="H255" i="17" s="1"/>
  <c r="AM56" i="11"/>
  <c r="B29" i="17" s="1"/>
  <c r="C29" i="17" s="1"/>
  <c r="AM42" i="11"/>
  <c r="B15" i="17" s="1"/>
  <c r="C15" i="17" s="1"/>
  <c r="AM116" i="11"/>
  <c r="B89" i="17" s="1"/>
  <c r="D89" i="17" s="1"/>
  <c r="AM292" i="11"/>
  <c r="B265" i="17" s="1"/>
  <c r="H265" i="17" s="1"/>
  <c r="AM108" i="11"/>
  <c r="B81" i="17" s="1"/>
  <c r="D81" i="17" s="1"/>
  <c r="AM361" i="11"/>
  <c r="B334" i="17" s="1"/>
  <c r="I334" i="17" s="1"/>
  <c r="AM103" i="11"/>
  <c r="B76" i="17" s="1"/>
  <c r="D76" i="17" s="1"/>
  <c r="AM75" i="11"/>
  <c r="B48" i="17" s="1"/>
  <c r="C48" i="17" s="1"/>
  <c r="AM297" i="11"/>
  <c r="B270" i="17" s="1"/>
  <c r="H270" i="17" s="1"/>
  <c r="AM70" i="11"/>
  <c r="B43" i="17" s="1"/>
  <c r="C43" i="17" s="1"/>
  <c r="AM327" i="11"/>
  <c r="B300" i="17" s="1"/>
  <c r="H300" i="17" s="1"/>
  <c r="AM129" i="11"/>
  <c r="B102" i="17" s="1"/>
  <c r="D102" i="17" s="1"/>
  <c r="AM104" i="11"/>
  <c r="B77" i="17" s="1"/>
  <c r="D77" i="17" s="1"/>
  <c r="AM336" i="11"/>
  <c r="B309" i="17" s="1"/>
  <c r="I309" i="17" s="1"/>
  <c r="AM101" i="11"/>
  <c r="B74" i="17" s="1"/>
  <c r="D74" i="17" s="1"/>
  <c r="AM334" i="11"/>
  <c r="B307" i="17" s="1"/>
  <c r="I307" i="17" s="1"/>
  <c r="AM298" i="11"/>
  <c r="B271" i="17" s="1"/>
  <c r="H271" i="17" s="1"/>
  <c r="AM345" i="11"/>
  <c r="B318" i="17" s="1"/>
  <c r="I318" i="17" s="1"/>
  <c r="AM375" i="11"/>
  <c r="B348" i="17" s="1"/>
  <c r="I348" i="17" s="1"/>
  <c r="AM378" i="11"/>
  <c r="B351" i="17" s="1"/>
  <c r="I351" i="17" s="1"/>
  <c r="AM347" i="11"/>
  <c r="B320" i="17" s="1"/>
  <c r="I320" i="17" s="1"/>
  <c r="D355" i="17" l="1"/>
  <c r="C363" i="17" s="1"/>
  <c r="E363" i="17" s="1"/>
  <c r="C355" i="17"/>
  <c r="G355" i="17"/>
  <c r="E355" i="17"/>
  <c r="F355" i="17"/>
  <c r="H355" i="17"/>
  <c r="I355" i="17"/>
  <c r="C362" i="17" l="1"/>
  <c r="E362" i="17" s="1"/>
  <c r="C356" i="17"/>
  <c r="I356" i="17"/>
  <c r="C368" i="17"/>
  <c r="E368" i="17" s="1"/>
  <c r="D356" i="17"/>
  <c r="F356" i="17"/>
  <c r="C365" i="17"/>
  <c r="E365" i="17" s="1"/>
  <c r="E356" i="17"/>
  <c r="C364" i="17"/>
  <c r="E364" i="17" s="1"/>
  <c r="H356" i="17"/>
  <c r="C367" i="17"/>
  <c r="E367" i="17" s="1"/>
  <c r="G356" i="17"/>
  <c r="C366" i="17"/>
  <c r="E366" i="17" s="1"/>
  <c r="E369" i="17" l="1"/>
  <c r="C357" i="17"/>
  <c r="C358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tc={68166DDC-7343-4489-97D3-8AF49B64CE5E}</author>
  </authors>
  <commentList>
    <comment ref="B29" authorId="0" shapeId="0" xr:uid="{68166DDC-7343-4489-97D3-8AF49B64CE5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makasih ya....aku hutang budi sama sampeyan
</t>
      </text>
    </comment>
  </commentList>
</comments>
</file>

<file path=xl/sharedStrings.xml><?xml version="1.0" encoding="utf-8"?>
<sst xmlns="http://schemas.openxmlformats.org/spreadsheetml/2006/main" count="4562" uniqueCount="1869">
  <si>
    <t>TAHUN KE-</t>
  </si>
  <si>
    <t>ANGKATAN</t>
  </si>
  <si>
    <t>SEMESTER</t>
  </si>
  <si>
    <t>LAMA STUDI</t>
  </si>
  <si>
    <t>JUMLAH MHS</t>
  </si>
  <si>
    <t>I</t>
  </si>
  <si>
    <t>6 BULAN</t>
  </si>
  <si>
    <t>II</t>
  </si>
  <si>
    <t>III</t>
  </si>
  <si>
    <t>IV</t>
  </si>
  <si>
    <t>JUMLAH</t>
  </si>
  <si>
    <t>3,5 TAHUN</t>
  </si>
  <si>
    <t>NO</t>
  </si>
  <si>
    <t>LANTAI</t>
  </si>
  <si>
    <t>NAMA RUANGAN</t>
  </si>
  <si>
    <t>LUAS LANTAI (m2)</t>
  </si>
  <si>
    <t>HARGA PER M2 (RP)</t>
  </si>
  <si>
    <t>HARGA (RP)</t>
  </si>
  <si>
    <t>MASA HIDUP (TH)</t>
  </si>
  <si>
    <t>BIAYA DEPRESIASI</t>
  </si>
  <si>
    <t>LANTAI DASAR</t>
  </si>
  <si>
    <t>Toilet Putri D</t>
  </si>
  <si>
    <t>Toilet Putra D</t>
  </si>
  <si>
    <t>Tempat Wudhu</t>
  </si>
  <si>
    <t>Mushola</t>
  </si>
  <si>
    <t>Medical Store</t>
  </si>
  <si>
    <t>Kantin</t>
  </si>
  <si>
    <t>GWT Depan</t>
  </si>
  <si>
    <t>GWT  Belakang</t>
  </si>
  <si>
    <t>Pos Jaga/Informasi</t>
  </si>
  <si>
    <t>Security Control</t>
  </si>
  <si>
    <t>Pos Kesehatan</t>
  </si>
  <si>
    <t>LANTAI I</t>
  </si>
  <si>
    <t>Ruang BEM</t>
  </si>
  <si>
    <t>Ruang BK</t>
  </si>
  <si>
    <t>Ruang Bank BTN</t>
  </si>
  <si>
    <t>Toilet Putra 1A</t>
  </si>
  <si>
    <t>Toilet Putri 1A</t>
  </si>
  <si>
    <t>Ruang Guru Besar</t>
  </si>
  <si>
    <t>Ruang Server</t>
  </si>
  <si>
    <t>Ruang Rest</t>
  </si>
  <si>
    <t>Ruang WD III</t>
  </si>
  <si>
    <t>Ruang MEU</t>
  </si>
  <si>
    <t>Toilet Putra 1B</t>
  </si>
  <si>
    <t>Toilet Putri 1B</t>
  </si>
  <si>
    <t xml:space="preserve">Ruang Keu </t>
  </si>
  <si>
    <t>Ruang WD II</t>
  </si>
  <si>
    <t>Ruang Rapat</t>
  </si>
  <si>
    <t>Ruang Dosen</t>
  </si>
  <si>
    <t>Ruang TU</t>
  </si>
  <si>
    <t>Ruang Dekan</t>
  </si>
  <si>
    <t>Ruang WD I dan Staf</t>
  </si>
  <si>
    <t>LANTAI II</t>
  </si>
  <si>
    <t>Toilet Putra 2A</t>
  </si>
  <si>
    <t>Toilet Putri 2A</t>
  </si>
  <si>
    <t>Toilet Putra 2B</t>
  </si>
  <si>
    <t>Toilet Putri 2B</t>
  </si>
  <si>
    <t>LANTAI III</t>
  </si>
  <si>
    <t>Ruang ATK</t>
  </si>
  <si>
    <t>Ruang Angklung</t>
  </si>
  <si>
    <t>Toilet Putra 3A</t>
  </si>
  <si>
    <t>Toilet Putri 3A</t>
  </si>
  <si>
    <t>Perpustakaan</t>
  </si>
  <si>
    <t>Ruang Ka. Perpustakaan</t>
  </si>
  <si>
    <t>Gudang Perpustakaan</t>
  </si>
  <si>
    <t>Toilet Putra 3B</t>
  </si>
  <si>
    <t>Toilet Putri 3B</t>
  </si>
  <si>
    <t>LANTAI IV</t>
  </si>
  <si>
    <t>Aula</t>
  </si>
  <si>
    <t>Total Biaya Tidak Langsung Gedung</t>
  </si>
  <si>
    <t xml:space="preserve">No </t>
  </si>
  <si>
    <t xml:space="preserve"> Nama/Jenis Barang </t>
  </si>
  <si>
    <t xml:space="preserve"> Jumlah </t>
  </si>
  <si>
    <t xml:space="preserve"> Harga per unit </t>
  </si>
  <si>
    <t xml:space="preserve"> Harga Beli  </t>
  </si>
  <si>
    <t xml:space="preserve"> Masa Hidup (L) </t>
  </si>
  <si>
    <t xml:space="preserve"> BIAYA DEPRESIASI </t>
  </si>
  <si>
    <t xml:space="preserve"> (Rp.) </t>
  </si>
  <si>
    <t xml:space="preserve"> (th) </t>
  </si>
  <si>
    <t>RUANG LAB. BIOKIMIA</t>
  </si>
  <si>
    <t>AC Central</t>
  </si>
  <si>
    <t xml:space="preserve">AC  Split </t>
  </si>
  <si>
    <t>Almari Arsip Kayu/Kaca</t>
  </si>
  <si>
    <t>Almari Kayu besar</t>
  </si>
  <si>
    <t>Almari Kayu Panjang</t>
  </si>
  <si>
    <t>Meja Serah Terima Alat</t>
  </si>
  <si>
    <t>Meja Dosen</t>
  </si>
  <si>
    <t>Rak Tas Kayu</t>
  </si>
  <si>
    <t>Kulkas</t>
  </si>
  <si>
    <t>Box Frezer</t>
  </si>
  <si>
    <t>Pemadam Portable</t>
  </si>
  <si>
    <t>LCD Proyektor</t>
  </si>
  <si>
    <t>Layar LCD Dinding</t>
  </si>
  <si>
    <t>Westafel</t>
  </si>
  <si>
    <t>Whiteboard Troli kayu</t>
  </si>
  <si>
    <t>Kursi dengan sandaran Tangan</t>
  </si>
  <si>
    <t>Kursi Lab Bulat</t>
  </si>
  <si>
    <t>Jam Dinding</t>
  </si>
  <si>
    <t>Lampu TL</t>
  </si>
  <si>
    <t>Lampu UV</t>
  </si>
  <si>
    <t>Timbangan Badan</t>
  </si>
  <si>
    <t>Kursi Biru</t>
  </si>
  <si>
    <t>Kursi Lipat</t>
  </si>
  <si>
    <t>Troli Dorong</t>
  </si>
  <si>
    <t>Komputer</t>
  </si>
  <si>
    <t>Wireles Toa 3200</t>
  </si>
  <si>
    <t>Speker Dinding</t>
  </si>
  <si>
    <t>Hefafilter</t>
  </si>
  <si>
    <t>Bak Sampah</t>
  </si>
  <si>
    <t>Meja Kerja</t>
  </si>
  <si>
    <t>Bak Cuci Besar</t>
  </si>
  <si>
    <t>Fumehood (Alamari Keasamanan)</t>
  </si>
  <si>
    <t xml:space="preserve">RUANG LAB. ANATOMI </t>
  </si>
  <si>
    <t>Exhause Fan</t>
  </si>
  <si>
    <t>Kipas Angin Berdiri</t>
  </si>
  <si>
    <t>Gambar Anatomi</t>
  </si>
  <si>
    <t>Meja Kadaver Stainles</t>
  </si>
  <si>
    <t>Coxy Terangkai</t>
  </si>
  <si>
    <t>AC 5 PK</t>
  </si>
  <si>
    <t>Almari Kaca</t>
  </si>
  <si>
    <t>Almari Kayu Kaca</t>
  </si>
  <si>
    <t>Almarim Kayu</t>
  </si>
  <si>
    <t>Almari kaca Kabinet</t>
  </si>
  <si>
    <t>Almari Kabinet</t>
  </si>
  <si>
    <t>Rak Kayu Loker</t>
  </si>
  <si>
    <t>Meja Praktikum Kayu</t>
  </si>
  <si>
    <t>Kursi Praktikum Kayu</t>
  </si>
  <si>
    <t>Manekin Kepala &amp; Cervales Terangkai</t>
  </si>
  <si>
    <t>Manekin Embrio Bahan Fiber</t>
  </si>
  <si>
    <t>Lemari Pendingin "Koronka"</t>
  </si>
  <si>
    <t>Alam Pemadam</t>
  </si>
  <si>
    <t>Menekin Telinga</t>
  </si>
  <si>
    <t>Manekin Mata</t>
  </si>
  <si>
    <t>Manekin Abdomen</t>
  </si>
  <si>
    <t>Gergaji Kepala Kadaver</t>
  </si>
  <si>
    <t>Kacamata, Sepatu, Masker Lab</t>
  </si>
  <si>
    <t>White Board Roda</t>
  </si>
  <si>
    <t>White Board</t>
  </si>
  <si>
    <t>Layar LCD</t>
  </si>
  <si>
    <t>Bogie /Sound System</t>
  </si>
  <si>
    <t>Auto Clave</t>
  </si>
  <si>
    <t>Timba Penyimpan Organ</t>
  </si>
  <si>
    <t>Formalin 200 Ltr/Drum</t>
  </si>
  <si>
    <t>Dikseting Set (Skalpel,Gunting,Pinset)</t>
  </si>
  <si>
    <t>Container Palstik</t>
  </si>
  <si>
    <t>Ember Plastik</t>
  </si>
  <si>
    <t>Kain Penutup Kadaver</t>
  </si>
  <si>
    <t>Kontong Jenazah</t>
  </si>
  <si>
    <t>Bel Ujina</t>
  </si>
  <si>
    <t>CPU Komputer Dosen</t>
  </si>
  <si>
    <t>Laptop</t>
  </si>
  <si>
    <t>Camera Vidio</t>
  </si>
  <si>
    <t>Tripod</t>
  </si>
  <si>
    <t>Kabel HDMI</t>
  </si>
  <si>
    <t>Kursi Dosen</t>
  </si>
  <si>
    <t>AC 1 PK</t>
  </si>
  <si>
    <t>Dispenser</t>
  </si>
  <si>
    <t>Prefarat Os.Granium</t>
  </si>
  <si>
    <t>Prefarat Os.Superior</t>
  </si>
  <si>
    <t>Prefarat Os.Inferior</t>
  </si>
  <si>
    <t>Prefarat Os. Costa</t>
  </si>
  <si>
    <t>Prefarat Os. Vertebrae</t>
  </si>
  <si>
    <t>3D PMPH Anatomi</t>
  </si>
  <si>
    <t>Manekin Otak/brain</t>
  </si>
  <si>
    <t>Manekin Female Pelvis</t>
  </si>
  <si>
    <t>Manekin Nasal Cicity</t>
  </si>
  <si>
    <t>Manekin Male Pelvis</t>
  </si>
  <si>
    <t>Manekin Enlarged Eya</t>
  </si>
  <si>
    <t>UPS (Power Supply)</t>
  </si>
  <si>
    <t>RUANG LAB.  KOMPUTER</t>
  </si>
  <si>
    <t xml:space="preserve">CPU Client </t>
  </si>
  <si>
    <t xml:space="preserve">UPS Kecil </t>
  </si>
  <si>
    <t xml:space="preserve">UPS Besar </t>
  </si>
  <si>
    <t xml:space="preserve">Monitor </t>
  </si>
  <si>
    <t>Kursi putar tanpa sandaran tangan</t>
  </si>
  <si>
    <t>LCD</t>
  </si>
  <si>
    <t>AC Split</t>
  </si>
  <si>
    <t>AC Standing</t>
  </si>
  <si>
    <t xml:space="preserve">Hepafilter </t>
  </si>
  <si>
    <t xml:space="preserve">Sound System </t>
  </si>
  <si>
    <t>CCTV</t>
  </si>
  <si>
    <t xml:space="preserve">CPU Admin </t>
  </si>
  <si>
    <t>Monitor CCTV</t>
  </si>
  <si>
    <t xml:space="preserve">Switch Hub </t>
  </si>
  <si>
    <t xml:space="preserve">Home Server </t>
  </si>
  <si>
    <t>UPS Switch Hub</t>
  </si>
  <si>
    <t xml:space="preserve">Dispenser </t>
  </si>
  <si>
    <t xml:space="preserve">Router </t>
  </si>
  <si>
    <t xml:space="preserve">CPU Operator </t>
  </si>
  <si>
    <t xml:space="preserve">Layar Proyektor </t>
  </si>
  <si>
    <t xml:space="preserve">Mixer </t>
  </si>
  <si>
    <t xml:space="preserve">Mic </t>
  </si>
  <si>
    <t>Speaker  Admin</t>
  </si>
  <si>
    <t xml:space="preserve">Webcam </t>
  </si>
  <si>
    <t>Metal Detector</t>
  </si>
  <si>
    <t>Loker Kayu 4 Pintu</t>
  </si>
  <si>
    <t>Almari Barang Besi Custom</t>
  </si>
  <si>
    <t xml:space="preserve">RUANG MUSHOLA </t>
  </si>
  <si>
    <t>Kapet Sajadah</t>
  </si>
  <si>
    <t>AC 2 PK</t>
  </si>
  <si>
    <t>Korden Skat Pembatas</t>
  </si>
  <si>
    <t>Gambar Kaligrafi</t>
  </si>
  <si>
    <t>Tempat Mukena/Almari Kaca</t>
  </si>
  <si>
    <t>Tempat Sandal</t>
  </si>
  <si>
    <t>Jadwal Waktu Sholat</t>
  </si>
  <si>
    <t>Kursi</t>
  </si>
  <si>
    <t>Lamnpu TL</t>
  </si>
  <si>
    <t>Tempat Al Qur'an</t>
  </si>
  <si>
    <t>Laci</t>
  </si>
  <si>
    <t>Kotak Amal Kaca</t>
  </si>
  <si>
    <t>Meja Baca Al Qur'an</t>
  </si>
  <si>
    <t>Kursi Kayu Panjang</t>
  </si>
  <si>
    <t xml:space="preserve">RUANG SECURITY </t>
  </si>
  <si>
    <t>Monitor</t>
  </si>
  <si>
    <t>Pemadam Apar</t>
  </si>
  <si>
    <t>Rooter</t>
  </si>
  <si>
    <t>Box Telepon</t>
  </si>
  <si>
    <t>Loker Besi</t>
  </si>
  <si>
    <t>Kursi Panjang</t>
  </si>
  <si>
    <t>Meja</t>
  </si>
  <si>
    <t>Kotak Tempat Kunci</t>
  </si>
  <si>
    <t>Televisi</t>
  </si>
  <si>
    <t>Amplier</t>
  </si>
  <si>
    <t>Soundsystem</t>
  </si>
  <si>
    <t>DVD</t>
  </si>
  <si>
    <t>Kompor Listrik</t>
  </si>
  <si>
    <t>Pesawat Telepon</t>
  </si>
  <si>
    <t>Papan Whiteboard</t>
  </si>
  <si>
    <t>Lemari Besi</t>
  </si>
  <si>
    <t>Almari File Cabinet</t>
  </si>
  <si>
    <t>RUANG LAB FAAL</t>
  </si>
  <si>
    <t>Almari Alat Kayu Kecil</t>
  </si>
  <si>
    <t>Almari Besi</t>
  </si>
  <si>
    <t>Almari Besi Kaca</t>
  </si>
  <si>
    <t>Almari kayu kaca</t>
  </si>
  <si>
    <t>Apar</t>
  </si>
  <si>
    <t>CPU</t>
  </si>
  <si>
    <t>Gorden</t>
  </si>
  <si>
    <t>Hepafilter</t>
  </si>
  <si>
    <t>Kabel Olor</t>
  </si>
  <si>
    <t>kulkas</t>
  </si>
  <si>
    <t>Kursi Praktikum Bulat (pendek)</t>
  </si>
  <si>
    <t>Kursi Praktikum Bulat (tinggi)</t>
  </si>
  <si>
    <t>LCD Monitor</t>
  </si>
  <si>
    <t>Lemari Alat Kayu Besar</t>
  </si>
  <si>
    <t>Loker 12 Pintu</t>
  </si>
  <si>
    <t xml:space="preserve">Loker 5 Pintu </t>
  </si>
  <si>
    <t>Meja Dokter</t>
  </si>
  <si>
    <t>Meja Komputer</t>
  </si>
  <si>
    <t>Meja Lipat</t>
  </si>
  <si>
    <t>Meja Praktikum</t>
  </si>
  <si>
    <t>Papan Tulis Dinding</t>
  </si>
  <si>
    <t xml:space="preserve">Papan Tulis Dorong </t>
  </si>
  <si>
    <t xml:space="preserve">Pigora  </t>
  </si>
  <si>
    <t>Saund Portable</t>
  </si>
  <si>
    <t>Tempat Sampah</t>
  </si>
  <si>
    <t>Timbang Badan</t>
  </si>
  <si>
    <t>Troli</t>
  </si>
  <si>
    <t>Accutrend plus</t>
  </si>
  <si>
    <t>Diafragma</t>
  </si>
  <si>
    <t>Digital Body Fat Caliper</t>
  </si>
  <si>
    <t>Ekg</t>
  </si>
  <si>
    <t>Ekg SE 301 3Leat</t>
  </si>
  <si>
    <t>Ekg SE 601 6Leat</t>
  </si>
  <si>
    <t>Ekg type ECG-12 12Lead</t>
  </si>
  <si>
    <t>Heart Rate Monitor</t>
  </si>
  <si>
    <t>Kursi Antopometri</t>
  </si>
  <si>
    <t>Kymograph</t>
  </si>
  <si>
    <t>Metronom</t>
  </si>
  <si>
    <t>Non Contact Clinical Thermometer</t>
  </si>
  <si>
    <t>Sepeda Ergo</t>
  </si>
  <si>
    <t>Spirometri Harvard</t>
  </si>
  <si>
    <t>Spirometri Lab Type A23-OC</t>
  </si>
  <si>
    <t>Spirometri Smart One</t>
  </si>
  <si>
    <t>Stetoscope</t>
  </si>
  <si>
    <t>Stetoscope Cabang</t>
  </si>
  <si>
    <t>Tensi Meter</t>
  </si>
  <si>
    <t>Treadmild</t>
  </si>
  <si>
    <t>Antometri</t>
  </si>
  <si>
    <t>Monitor LCD</t>
  </si>
  <si>
    <t>Kursi Praktikum (Bulat)</t>
  </si>
  <si>
    <t>Printer</t>
  </si>
  <si>
    <t>RUANG LAB. MIKROBIOLOGI</t>
  </si>
  <si>
    <t>AC</t>
  </si>
  <si>
    <t>Sound Portable</t>
  </si>
  <si>
    <t>Whiteboard</t>
  </si>
  <si>
    <t>Meja Lab. Kayu</t>
  </si>
  <si>
    <t>Meja Lipat Kayu</t>
  </si>
  <si>
    <t>Locker Kayu</t>
  </si>
  <si>
    <t>Locker Besi</t>
  </si>
  <si>
    <t>Lemari Kayu/Kaca</t>
  </si>
  <si>
    <t>Lemari Kayu Biasa</t>
  </si>
  <si>
    <t>Lamput TL UV</t>
  </si>
  <si>
    <t>Meja Panjang Kayu</t>
  </si>
  <si>
    <t>Whestafel</t>
  </si>
  <si>
    <t>Locker (Isi 15)</t>
  </si>
  <si>
    <t>Kursi Praktikum Bulat</t>
  </si>
  <si>
    <t>CPU Komputer</t>
  </si>
  <si>
    <t>LCD Mobitor</t>
  </si>
  <si>
    <t xml:space="preserve">RUANG LAB. BIOLOGI </t>
  </si>
  <si>
    <t>RUANG GURU BESAR</t>
  </si>
  <si>
    <t>Meja Kantor 1/2 Biro</t>
  </si>
  <si>
    <t>CPU Komputer P4</t>
  </si>
  <si>
    <t>Kursi Biro Putar</t>
  </si>
  <si>
    <t>Kursi Tanpa Sandaran</t>
  </si>
  <si>
    <t xml:space="preserve">RUANG WD III </t>
  </si>
  <si>
    <t>Almari Kayu</t>
  </si>
  <si>
    <t>Kulkas 1 Pintu</t>
  </si>
  <si>
    <t>Almari Locker</t>
  </si>
  <si>
    <t>Meja 1 Set</t>
  </si>
  <si>
    <t>Meja 1½ Biro</t>
  </si>
  <si>
    <t xml:space="preserve">PC Komputer </t>
  </si>
  <si>
    <t>Kursi dengan sandaran tangan</t>
  </si>
  <si>
    <t>Kursi tanpa sandaran tangan</t>
  </si>
  <si>
    <t>Bunga Buket dengan Vas</t>
  </si>
  <si>
    <t>RUANG KAPRODI/MEU LANTAI-I</t>
  </si>
  <si>
    <t xml:space="preserve">Jam Dinding </t>
  </si>
  <si>
    <t>Almari besi kaca</t>
  </si>
  <si>
    <t>Kursi Tanpa Sandaran Tangan</t>
  </si>
  <si>
    <t>Meja Kecil</t>
  </si>
  <si>
    <t>Meja L</t>
  </si>
  <si>
    <t>Kursi Coklat</t>
  </si>
  <si>
    <t>Whiteboard Magnet 120 x 180</t>
  </si>
  <si>
    <t>Almari Besi Kaca Sleding</t>
  </si>
  <si>
    <t>RUANG WD II/KEU</t>
  </si>
  <si>
    <t>AC Split 2 PK</t>
  </si>
  <si>
    <t>Kursi Sofa L</t>
  </si>
  <si>
    <t>Brangkas Rhino</t>
  </si>
  <si>
    <t>Ekshaus Fan</t>
  </si>
  <si>
    <t>Meja Televisi</t>
  </si>
  <si>
    <t xml:space="preserve">Almari Kayu </t>
  </si>
  <si>
    <t>Almari Kabinet Loker</t>
  </si>
  <si>
    <t>Meja Kecil Komputer</t>
  </si>
  <si>
    <t>Mesin Photo Copy</t>
  </si>
  <si>
    <t>Kursi Roda</t>
  </si>
  <si>
    <t xml:space="preserve">Kursi </t>
  </si>
  <si>
    <t>Kursi Lipat Merah</t>
  </si>
  <si>
    <t>CPU/Komputer</t>
  </si>
  <si>
    <t>Kursi Merah</t>
  </si>
  <si>
    <t>Whiteboard uk 90 x 60</t>
  </si>
  <si>
    <t xml:space="preserve">RUANG RAPAT </t>
  </si>
  <si>
    <t>Meja Rapat</t>
  </si>
  <si>
    <t>Gambar Presiden &amp; Wakil</t>
  </si>
  <si>
    <t>Almari Kayu/Kaca</t>
  </si>
  <si>
    <t>Coffe Meker</t>
  </si>
  <si>
    <t>AC 1,5 PK</t>
  </si>
  <si>
    <t>Pemadam Springkie</t>
  </si>
  <si>
    <t>Speaker</t>
  </si>
  <si>
    <t>Smokemask</t>
  </si>
  <si>
    <t>Lampu Neon</t>
  </si>
  <si>
    <t>Gambar Garuda</t>
  </si>
  <si>
    <t>TV 65"</t>
  </si>
  <si>
    <t xml:space="preserve">CPU/PC </t>
  </si>
  <si>
    <t>Kursi Susun Biru</t>
  </si>
  <si>
    <t>RUANG DOSEN</t>
  </si>
  <si>
    <t>Kursi Biro Putar tanpa Sandaran</t>
  </si>
  <si>
    <t>Papan Tulis/White Board</t>
  </si>
  <si>
    <t>Papan Struktur Organisasi</t>
  </si>
  <si>
    <t>Televisi 40 Inch</t>
  </si>
  <si>
    <t>Pigora Visi Misi Studi</t>
  </si>
  <si>
    <t>Kaca Cermin</t>
  </si>
  <si>
    <t>Almari File Kabinet</t>
  </si>
  <si>
    <t>Kursi Biro Sandaran Tangan</t>
  </si>
  <si>
    <t xml:space="preserve">RUANG TU &amp; SBAK </t>
  </si>
  <si>
    <t>Rak Arsip Besi</t>
  </si>
  <si>
    <t>File Cabinet</t>
  </si>
  <si>
    <t>Locker</t>
  </si>
  <si>
    <t>Meja 1/2 Biro</t>
  </si>
  <si>
    <t>Kursi Putar tanpa Sandaran tangan</t>
  </si>
  <si>
    <t>Meja counter</t>
  </si>
  <si>
    <t>Kaca cermin</t>
  </si>
  <si>
    <t>Mesin Foto Copy AR 5620v</t>
  </si>
  <si>
    <t>Kompouter (CPU + Monitor)</t>
  </si>
  <si>
    <t>Rak Kayu</t>
  </si>
  <si>
    <t>Penghancur Kertas</t>
  </si>
  <si>
    <t>Gambar Presdide dan Wakil</t>
  </si>
  <si>
    <t xml:space="preserve">Printer </t>
  </si>
  <si>
    <t xml:space="preserve">RUANG WAKIL DEKAN I </t>
  </si>
  <si>
    <t>Kursi Kantor</t>
  </si>
  <si>
    <t xml:space="preserve">Kursi Biro Putar Tanpa Sandaran </t>
  </si>
  <si>
    <t>Pesawat Telephone</t>
  </si>
  <si>
    <t>Bunga Kering</t>
  </si>
  <si>
    <t>Meja Kayu</t>
  </si>
  <si>
    <t>Meja Telephone</t>
  </si>
  <si>
    <t>Scanner</t>
  </si>
  <si>
    <t>RUANG STAF WAKIL DEKAN I</t>
  </si>
  <si>
    <t>Kursi Biro Putar Tanpa Sandaran Tangan</t>
  </si>
  <si>
    <t>RUANG DEKAN</t>
  </si>
  <si>
    <t>Kursi Sofa Dengan Sandaran</t>
  </si>
  <si>
    <t>Meja Kaca</t>
  </si>
  <si>
    <t>Meja Kantor</t>
  </si>
  <si>
    <t>TV 45"</t>
  </si>
  <si>
    <t>Kursi Kayu dengan Sandaran</t>
  </si>
  <si>
    <t>Kursi Biro tanpa Sandaran</t>
  </si>
  <si>
    <t>Meja Telepon</t>
  </si>
  <si>
    <t>AC Standing 5 PK</t>
  </si>
  <si>
    <t>Komputer All in One</t>
  </si>
  <si>
    <t>Whiteboard Magnet 60 x 90</t>
  </si>
  <si>
    <t>RUANG THEATER 260 A</t>
  </si>
  <si>
    <t>AC Sentral</t>
  </si>
  <si>
    <t>Kursi Kuliah</t>
  </si>
  <si>
    <t>Sound System</t>
  </si>
  <si>
    <t>Mic Kabel</t>
  </si>
  <si>
    <t>Mic Saku</t>
  </si>
  <si>
    <t>Mic Wireles</t>
  </si>
  <si>
    <t xml:space="preserve">Speaker </t>
  </si>
  <si>
    <t>Layar LCD Besar</t>
  </si>
  <si>
    <t>Layar LCD Kecil</t>
  </si>
  <si>
    <t>Pemadam 6 kg</t>
  </si>
  <si>
    <t>Box Hydran</t>
  </si>
  <si>
    <t>Selang Pemadam 25 M</t>
  </si>
  <si>
    <t>Nozel Panjang</t>
  </si>
  <si>
    <t>Botol Pemadam</t>
  </si>
  <si>
    <t>Komputer Set</t>
  </si>
  <si>
    <t>Papan slipchard</t>
  </si>
  <si>
    <t>Whiteboord troli</t>
  </si>
  <si>
    <t>RUANG THEATER 130 A</t>
  </si>
  <si>
    <t>Gambar Presiden dan Wakil</t>
  </si>
  <si>
    <t>RUANG PATOLOGI KLINIK dan PARASITOLOGI</t>
  </si>
  <si>
    <t>Kursi Lab Kayu Bundar</t>
  </si>
  <si>
    <t>Locker Isi 12</t>
  </si>
  <si>
    <t>Kursi Putar dengan sandaran tangan</t>
  </si>
  <si>
    <t>Almari Arsip Kayu</t>
  </si>
  <si>
    <t>Almari Miskroskop</t>
  </si>
  <si>
    <t>Amplifier</t>
  </si>
  <si>
    <t>Felling Cabinet</t>
  </si>
  <si>
    <t>Lamput TL</t>
  </si>
  <si>
    <t>Hefafiler</t>
  </si>
  <si>
    <t>Meja dorong besi</t>
  </si>
  <si>
    <t xml:space="preserve">Tempat Sampah </t>
  </si>
  <si>
    <t>Loker Barang dosen Lab PK</t>
  </si>
  <si>
    <t>Standing Breaket TV</t>
  </si>
  <si>
    <t>RUANG LAB. PATOLOGI ANATOMI</t>
  </si>
  <si>
    <t>Meja Panjang Lipat</t>
  </si>
  <si>
    <t>Almari Besi/Kaca</t>
  </si>
  <si>
    <t>White Board Dinding</t>
  </si>
  <si>
    <t>Kursi Kuliah Lipat</t>
  </si>
  <si>
    <t>Sofa</t>
  </si>
  <si>
    <t xml:space="preserve">RUANG SKILLAB 01 </t>
  </si>
  <si>
    <t>AC Split 1,5 PK</t>
  </si>
  <si>
    <t>Bed / Tempat Tidur</t>
  </si>
  <si>
    <t>Buku / Textbook</t>
  </si>
  <si>
    <t xml:space="preserve">Meja Diskusi </t>
  </si>
  <si>
    <t>Monitor Komputer</t>
  </si>
  <si>
    <t>Papan Tulis Dorong</t>
  </si>
  <si>
    <t>Timbangan</t>
  </si>
  <si>
    <t>UPS (Bateray)</t>
  </si>
  <si>
    <t>Papan Flip Chart</t>
  </si>
  <si>
    <t>Kabel Roll</t>
  </si>
  <si>
    <t>RUANG SKILLAB 02</t>
  </si>
  <si>
    <t>RUANG SKILLAB 03</t>
  </si>
  <si>
    <t>AC Split 1 PK</t>
  </si>
  <si>
    <t>RUANG SKILLAB 04</t>
  </si>
  <si>
    <t xml:space="preserve">RUANG SKILLAB 05 </t>
  </si>
  <si>
    <t>RUANG SKILLAB 06</t>
  </si>
  <si>
    <t xml:space="preserve">RUANG SKILLAB 07 </t>
  </si>
  <si>
    <t xml:space="preserve">RUANG SKILLAB 08 </t>
  </si>
  <si>
    <t xml:space="preserve">RUANG SKILLAB 09 </t>
  </si>
  <si>
    <t>RUANG SKILLAB 10</t>
  </si>
  <si>
    <t xml:space="preserve">RUANG SKILLAB 11 </t>
  </si>
  <si>
    <t>RUANG SKILLAB 12</t>
  </si>
  <si>
    <t>RUANG SKILLAB 13</t>
  </si>
  <si>
    <t xml:space="preserve">RUANG SKILLAB 14 </t>
  </si>
  <si>
    <t>RUANG SKILLAB 15</t>
  </si>
  <si>
    <t xml:space="preserve">RUANG SKILLAB 16 </t>
  </si>
  <si>
    <t>RUANG SKILLAB 17</t>
  </si>
  <si>
    <t>SKILLAB 18</t>
  </si>
  <si>
    <t>SKILLAB 19</t>
  </si>
  <si>
    <t>RUANG SKILLAB 20</t>
  </si>
  <si>
    <t>Kipas Angin</t>
  </si>
  <si>
    <t>RUANG SKILLAB 21</t>
  </si>
  <si>
    <t>RUANG SKILLAB 22</t>
  </si>
  <si>
    <t>RUANG SKILLAB 23</t>
  </si>
  <si>
    <t>Salon</t>
  </si>
  <si>
    <t>RUANG SKILLAB 24</t>
  </si>
  <si>
    <t>RUANG IKM</t>
  </si>
  <si>
    <t>Almari Locker Kaca</t>
  </si>
  <si>
    <t>Kursi Kuliah Biru</t>
  </si>
  <si>
    <t>Kursi Biru Putar dgn Sandaran</t>
  </si>
  <si>
    <t>RUANG TEATHER 260B</t>
  </si>
  <si>
    <t>Sound Sistem</t>
  </si>
  <si>
    <t>Mic Werlws</t>
  </si>
  <si>
    <t>Layar Besar</t>
  </si>
  <si>
    <t>Layar Kecil</t>
  </si>
  <si>
    <t>Pemadan 6 Kg</t>
  </si>
  <si>
    <t>Selang Pemadam 25M</t>
  </si>
  <si>
    <t>White Board roda</t>
  </si>
  <si>
    <t>RUANG TEATHER 130B LANTAI-II</t>
  </si>
  <si>
    <t>Mic Werles</t>
  </si>
  <si>
    <t>Whitre Board roda</t>
  </si>
  <si>
    <t>RUANG PERPUSTAKAAN</t>
  </si>
  <si>
    <t>Rak Buku Kayu</t>
  </si>
  <si>
    <t>Meja Baca dari Kayu</t>
  </si>
  <si>
    <t>Kursi Baca</t>
  </si>
  <si>
    <t>Pemadam Springkle</t>
  </si>
  <si>
    <t>Smoke Mask</t>
  </si>
  <si>
    <t>Kursi Putar</t>
  </si>
  <si>
    <t>Photocopy</t>
  </si>
  <si>
    <t>Blower AC sentral</t>
  </si>
  <si>
    <t>Security Gate</t>
  </si>
  <si>
    <t>AC Cassette</t>
  </si>
  <si>
    <t>Kursi Biru Putar dengan</t>
  </si>
  <si>
    <t>Locker Kayu Besar</t>
  </si>
  <si>
    <t>Locker Kayu Besi</t>
  </si>
  <si>
    <t>Karpet</t>
  </si>
  <si>
    <t>Mesin laminating</t>
  </si>
  <si>
    <t>Mesin laminating ID card</t>
  </si>
  <si>
    <t>Kursi lipat santai</t>
  </si>
  <si>
    <t>Trolley Sirkulasi</t>
  </si>
  <si>
    <t>Kursi double rak sepatu</t>
  </si>
  <si>
    <t>Kursi lesehan bulat</t>
  </si>
  <si>
    <t>Meja baca pendek</t>
  </si>
  <si>
    <t>Webcam</t>
  </si>
  <si>
    <t>Komputer set cor i3</t>
  </si>
  <si>
    <t>Komputer set cor i5</t>
  </si>
  <si>
    <t>Komputer server</t>
  </si>
  <si>
    <t>Printer T 710</t>
  </si>
  <si>
    <t>Telephone</t>
  </si>
  <si>
    <t>Staples Duduk</t>
  </si>
  <si>
    <t>Komputer set</t>
  </si>
  <si>
    <t>Kranjang Trolly</t>
  </si>
  <si>
    <t>Lemari Kartu Besi</t>
  </si>
  <si>
    <t>Rak buku besi</t>
  </si>
  <si>
    <t>Sacnner</t>
  </si>
  <si>
    <t>Server Perpustakaan</t>
  </si>
  <si>
    <t>RUANG LAB. HISTOLOGI</t>
  </si>
  <si>
    <t>Meja Panjang</t>
  </si>
  <si>
    <t>Kursi Praktikum</t>
  </si>
  <si>
    <t xml:space="preserve">meja 1/2 biro </t>
  </si>
  <si>
    <t>Almari Besi Geser</t>
  </si>
  <si>
    <t xml:space="preserve">Layar LCD </t>
  </si>
  <si>
    <t>Lemari Kayu Kecil</t>
  </si>
  <si>
    <t>Loker 4 pintu</t>
  </si>
  <si>
    <t>Timer/Bel</t>
  </si>
  <si>
    <t>Speker Portable</t>
  </si>
  <si>
    <t>Mic Portable</t>
  </si>
  <si>
    <t>RUANG RAPAT LANTAI III</t>
  </si>
  <si>
    <t>AC Cassette 5 PK</t>
  </si>
  <si>
    <t>Amplifier/Sound sistem</t>
  </si>
  <si>
    <t>Kursi Susun</t>
  </si>
  <si>
    <t>LCD / Proyektor</t>
  </si>
  <si>
    <t>Meja Terima Tamu</t>
  </si>
  <si>
    <t>Microfon Rapat</t>
  </si>
  <si>
    <t>Mixer Set</t>
  </si>
  <si>
    <t>Pigura</t>
  </si>
  <si>
    <t>Podium</t>
  </si>
  <si>
    <t>Salon Speaker</t>
  </si>
  <si>
    <t>RUANG ADMIN TUTOR FK</t>
  </si>
  <si>
    <t>AC 1 1/2  PK</t>
  </si>
  <si>
    <t>Mesin Foto Copy</t>
  </si>
  <si>
    <t>RUANG TUTOR 1</t>
  </si>
  <si>
    <t>Whiteboard Besar</t>
  </si>
  <si>
    <t>Papan Flipchard</t>
  </si>
  <si>
    <t>Kursi tanpa Sandaran</t>
  </si>
  <si>
    <t>Meja Diskusi/Standar</t>
  </si>
  <si>
    <t>Buku Textbook</t>
  </si>
  <si>
    <t>RUANG TUTOR 2</t>
  </si>
  <si>
    <t xml:space="preserve">RUANG TUTOR 3 </t>
  </si>
  <si>
    <t>RUANG TUTOR 4</t>
  </si>
  <si>
    <t>RUANG TUTOR 5</t>
  </si>
  <si>
    <t>Whitw board troli</t>
  </si>
  <si>
    <t>RUANG TUTOR 6</t>
  </si>
  <si>
    <t xml:space="preserve">RUANG TUTOR 7 </t>
  </si>
  <si>
    <t>RUANG TUTOR 8</t>
  </si>
  <si>
    <t>RUANG TUTOR 9</t>
  </si>
  <si>
    <t>RUANG TUTOR 10</t>
  </si>
  <si>
    <t>Whiteboard Troli</t>
  </si>
  <si>
    <t xml:space="preserve">RUANG TUTOR 11 </t>
  </si>
  <si>
    <t xml:space="preserve">RUANG TUTOR 12 </t>
  </si>
  <si>
    <t>RUANG TUTOR 13</t>
  </si>
  <si>
    <t>RUANG TUTOR 14</t>
  </si>
  <si>
    <t>RUANG TUTOR 15</t>
  </si>
  <si>
    <t>RUANG TUTOR 16</t>
  </si>
  <si>
    <t>RUANG TUTOR 17</t>
  </si>
  <si>
    <t>RUANG TUTOR 18</t>
  </si>
  <si>
    <t>RUANG TUTOR 19</t>
  </si>
  <si>
    <t>Whiteboard troli</t>
  </si>
  <si>
    <t>RUANG TUTOR 20</t>
  </si>
  <si>
    <t>RUANG TUTOR 21</t>
  </si>
  <si>
    <t>RUANG TUTOR 22</t>
  </si>
  <si>
    <t>RUANG BENMAT</t>
  </si>
  <si>
    <t>Almari File</t>
  </si>
  <si>
    <t>File Kabinet</t>
  </si>
  <si>
    <t>Meja 1 Biro</t>
  </si>
  <si>
    <t>Rak Besi</t>
  </si>
  <si>
    <t>Etalase</t>
  </si>
  <si>
    <t>TV</t>
  </si>
  <si>
    <t>Kursi Sandaran</t>
  </si>
  <si>
    <t>RUANG AULA LANTAI-4</t>
  </si>
  <si>
    <t>Ac Standing 5 PK</t>
  </si>
  <si>
    <t>Panggung</t>
  </si>
  <si>
    <t>Meja Ujian Panjang</t>
  </si>
  <si>
    <t>Almari</t>
  </si>
  <si>
    <t>LCD Gantung</t>
  </si>
  <si>
    <t>Sofa dengan Sandaran</t>
  </si>
  <si>
    <t>Mixer</t>
  </si>
  <si>
    <t>Tiang Net Bulutangkis</t>
  </si>
  <si>
    <t>Meja Pingpong</t>
  </si>
  <si>
    <t>Sarung Kursi</t>
  </si>
  <si>
    <t>Renda</t>
  </si>
  <si>
    <t>Meja standing party &amp; renda</t>
  </si>
  <si>
    <t>Piano</t>
  </si>
  <si>
    <t>Kursi kuliah lipat</t>
  </si>
  <si>
    <t>Vidiotron</t>
  </si>
  <si>
    <t>URAIAN</t>
  </si>
  <si>
    <t>GAJI KOTOR/BULAN</t>
  </si>
  <si>
    <t>∑ BULAN (termasuk THR)</t>
  </si>
  <si>
    <t xml:space="preserve"> PEGAWAI TETAP</t>
  </si>
  <si>
    <t xml:space="preserve"> DPK</t>
  </si>
  <si>
    <t xml:space="preserve"> PERJA</t>
  </si>
  <si>
    <t xml:space="preserve"> USULAN PEGAWAI BARU (DOSEN, TENDIK/LABORAN)</t>
  </si>
  <si>
    <t xml:space="preserve"> TOTAL JUMLAH</t>
  </si>
  <si>
    <t>No.</t>
  </si>
  <si>
    <t xml:space="preserve">Nama Bahan </t>
  </si>
  <si>
    <t>Jumlah</t>
  </si>
  <si>
    <t>Harga Satuan</t>
  </si>
  <si>
    <t>Total</t>
  </si>
  <si>
    <t>Satuan</t>
  </si>
  <si>
    <t>Amplop kertas linen</t>
  </si>
  <si>
    <t>lembar</t>
  </si>
  <si>
    <t>Buku Folio Kiky 100 lembar</t>
  </si>
  <si>
    <t>buah</t>
  </si>
  <si>
    <t>Buku Folio Kiky 1000 lembar</t>
  </si>
  <si>
    <t>Butterfly Penggaris 30 cm</t>
  </si>
  <si>
    <t>Bantex magazine file</t>
  </si>
  <si>
    <t>pcs</t>
  </si>
  <si>
    <t>Baterai ABC (alkaline)</t>
  </si>
  <si>
    <t>set</t>
  </si>
  <si>
    <t>Canon Calculator</t>
  </si>
  <si>
    <t>Castol Glue Besar</t>
  </si>
  <si>
    <t>Casio pita label printer XR 12mm putih</t>
  </si>
  <si>
    <t xml:space="preserve">Casio label printer </t>
  </si>
  <si>
    <t>unit</t>
  </si>
  <si>
    <t>Cetak Amplop Kabinet (21x30)</t>
  </si>
  <si>
    <t>box</t>
  </si>
  <si>
    <t>Cetak kuitansi (KU17)</t>
  </si>
  <si>
    <t>rim</t>
  </si>
  <si>
    <t>Clear File F4 Daichi 9002 (CLEAR)</t>
  </si>
  <si>
    <t>Correction Pen</t>
  </si>
  <si>
    <t>Cutter L 500 Kenko</t>
  </si>
  <si>
    <t>Flash Disk Kingstone 32 GB</t>
  </si>
  <si>
    <t>Gunting Besar</t>
  </si>
  <si>
    <t>Gunting Kecil</t>
  </si>
  <si>
    <t>Isi Cutter L 300</t>
  </si>
  <si>
    <t>Isi Staples Kecil</t>
  </si>
  <si>
    <t>kotak</t>
  </si>
  <si>
    <t>Staples HD 10</t>
  </si>
  <si>
    <t>Isolasi Nachi 1 x 72</t>
  </si>
  <si>
    <t>Isolasi Bening 3 cm</t>
  </si>
  <si>
    <t>Isolasi Bening Kecil</t>
  </si>
  <si>
    <t>Isolasi Double Tape</t>
  </si>
  <si>
    <t>Isolasi double tape tebal Stationery</t>
  </si>
  <si>
    <t>Jaya Amplop 90</t>
  </si>
  <si>
    <t>Jaya Amplop 104</t>
  </si>
  <si>
    <t>Joyko Binder Clip 105</t>
  </si>
  <si>
    <t>Joyko Binder Clip 107</t>
  </si>
  <si>
    <t>Joyko Binder Clip 111</t>
  </si>
  <si>
    <t>Joyko Binder Clip 155</t>
  </si>
  <si>
    <t>Joyko Binder Clip 200</t>
  </si>
  <si>
    <t>Kertas HVS Folio F4 70gr (Sidu)</t>
  </si>
  <si>
    <t>Kertas HVS Folio A4 70 (Sidu)</t>
  </si>
  <si>
    <t>Kertas Flipchart (Plano)</t>
  </si>
  <si>
    <t>Kertas Folio Bergaris (Sidu)</t>
  </si>
  <si>
    <t>pack</t>
  </si>
  <si>
    <t>Kertas BC Tik</t>
  </si>
  <si>
    <t>Rim</t>
  </si>
  <si>
    <t>Kertas Bontak (Glossy)</t>
  </si>
  <si>
    <t>Kertas CD 50 X 10</t>
  </si>
  <si>
    <t>Kertas Buffalo .W.Polos</t>
  </si>
  <si>
    <t>Kertas Continous Form</t>
  </si>
  <si>
    <t>Kertas Fax Ukuran 210x30x1/2 merk Fax</t>
  </si>
  <si>
    <t>roll</t>
  </si>
  <si>
    <t>Kertas Cover Ukuran Folio Warna Biru</t>
  </si>
  <si>
    <t>Kertas Linen</t>
  </si>
  <si>
    <t>Kertas Bontak doff</t>
  </si>
  <si>
    <t>Kiky Buku Kwarto 100</t>
  </si>
  <si>
    <t>Kiky Buku Ekspedisi 100</t>
  </si>
  <si>
    <t>Kiky Double Folio Bergaris Isi 100 Pack</t>
  </si>
  <si>
    <t>Klip Kertas Ukuran Kecil</t>
  </si>
  <si>
    <t>Klip Kertas no 5</t>
  </si>
  <si>
    <t>Kop Surat</t>
  </si>
  <si>
    <t>CD blank</t>
  </si>
  <si>
    <t>Lem Povinal</t>
  </si>
  <si>
    <t>Lem Sedang 75 mk Povinal 112</t>
  </si>
  <si>
    <t>Map Kancing Transparant IMCO</t>
  </si>
  <si>
    <t>Materai 10000</t>
  </si>
  <si>
    <t>Ordner Folio Bambi</t>
  </si>
  <si>
    <t>Penggaris Butterfly 40 cm</t>
  </si>
  <si>
    <t>Penghapus White Board</t>
  </si>
  <si>
    <t>Penghapus Pensil</t>
  </si>
  <si>
    <t>Pensil 2B</t>
  </si>
  <si>
    <t>Pilot Spidol Balliner BL-5 Hitam</t>
  </si>
  <si>
    <t>Plastik Overhead</t>
  </si>
  <si>
    <t>Plakban linen Nachi 46mm Hitam</t>
  </si>
  <si>
    <t>Plakban linen Nachi 35mm Hitam</t>
  </si>
  <si>
    <t>Plakban linen Nachi 36mm Hitam</t>
  </si>
  <si>
    <t>Plakban hitam 1,5 cm</t>
  </si>
  <si>
    <t>Plakban Nachi OPP 2" Bening</t>
  </si>
  <si>
    <t>Plakban Nachi Kain 2"x7m Hitam</t>
  </si>
  <si>
    <t>Plakban Nachi Kain 2"x7m Merah</t>
  </si>
  <si>
    <t>Plong Kertas Besar</t>
  </si>
  <si>
    <t>Refill Lem Povinal Literan</t>
  </si>
  <si>
    <t>Snowman Ballpoint V-5 0,7 Hitam</t>
  </si>
  <si>
    <t>Spidol Kecil</t>
  </si>
  <si>
    <t>Spidol Snowman BG 12 Hitam</t>
  </si>
  <si>
    <t>Spidol Snowman W/B Hitam</t>
  </si>
  <si>
    <t>Spidol Snowman W/B Biru</t>
  </si>
  <si>
    <t>Standard Ballpoint AE-7 Hitam</t>
  </si>
  <si>
    <t>Standard Ballpoint AE-7 Biru</t>
  </si>
  <si>
    <t>Standard Refill Boldliner</t>
  </si>
  <si>
    <t>Stapler Max HD 10</t>
  </si>
  <si>
    <t>Stempel Flash</t>
  </si>
  <si>
    <t>Stempel Trodat</t>
  </si>
  <si>
    <t>Stof Map Kertas</t>
  </si>
  <si>
    <t>Stop Map Snal Plastik Berlubang</t>
  </si>
  <si>
    <t>Tinta Printer Epson 1 ltr warna hitam</t>
  </si>
  <si>
    <t>Tinta Printer  Warna  (Magenta,Cyan,Yellow) (Brother T300, T700 T310, T710</t>
  </si>
  <si>
    <r>
      <t xml:space="preserve">Tinta Printer  Warna Hitam </t>
    </r>
    <r>
      <rPr>
        <b/>
        <sz val="11"/>
        <rFont val="Calibri"/>
        <family val="2"/>
        <scheme val="minor"/>
      </rPr>
      <t>(Brother T710, T310)</t>
    </r>
  </si>
  <si>
    <t>botol</t>
  </si>
  <si>
    <r>
      <t xml:space="preserve">Tinta Printer  Warna Hitam </t>
    </r>
    <r>
      <rPr>
        <b/>
        <sz val="11"/>
        <rFont val="Calibri"/>
        <family val="2"/>
        <scheme val="minor"/>
      </rPr>
      <t>(Brother T700, T300)</t>
    </r>
  </si>
  <si>
    <t>Catride Printer  Hitam (HP advantage 46)</t>
  </si>
  <si>
    <t>Catride Printer  Warna (HP advantage 46)</t>
  </si>
  <si>
    <t>Tinta Spidol Refill Warna Hitam &amp; Biru</t>
  </si>
  <si>
    <t>Tinta Stempel Trodat 25 ml</t>
  </si>
  <si>
    <t xml:space="preserve">Tinta Stempel </t>
  </si>
  <si>
    <t>Transparansi OHP Plastik</t>
  </si>
  <si>
    <t>Biaya fotocopy &amp; jilid</t>
  </si>
  <si>
    <t>Map ijazah</t>
  </si>
  <si>
    <t>Kapur barus</t>
  </si>
  <si>
    <t>Stela</t>
  </si>
  <si>
    <t>Anti lembab penghilang bau mencegah jamur 250ml merk X-dry (1 dos = 12pcs)</t>
  </si>
  <si>
    <t>Bunga ucapan &amp; bunga duka</t>
  </si>
  <si>
    <t>Parcel buah</t>
  </si>
  <si>
    <t>Hit spray</t>
  </si>
  <si>
    <t>Vas bunga</t>
  </si>
  <si>
    <t>Cetak foto 12 R</t>
  </si>
  <si>
    <t>Biaya laundry</t>
  </si>
  <si>
    <t>Bendera</t>
  </si>
  <si>
    <t>Baterai</t>
  </si>
  <si>
    <t>Aqua galon</t>
  </si>
  <si>
    <t>Cleo 250ml (dus)</t>
  </si>
  <si>
    <t>Taplak meja</t>
  </si>
  <si>
    <t>Kopi excelso</t>
  </si>
  <si>
    <t>BULAN</t>
  </si>
  <si>
    <t>LISTRIK</t>
  </si>
  <si>
    <t>AIR</t>
  </si>
  <si>
    <t>TELP</t>
  </si>
  <si>
    <t>IT (internet)</t>
  </si>
  <si>
    <t>TOTAL</t>
  </si>
  <si>
    <t>REKAP BIAYA TIDAK LANGSUNG</t>
  </si>
  <si>
    <t>Komponen Biaya</t>
  </si>
  <si>
    <t>Pel. Supporting &amp;Manajemen</t>
  </si>
  <si>
    <t>A. BIAYA DEPRESIASI</t>
  </si>
  <si>
    <t>Depresiasi Gedung</t>
  </si>
  <si>
    <t>Depresiasi Sarana</t>
  </si>
  <si>
    <t>B. BIAYA OPERASIONAL</t>
  </si>
  <si>
    <t>Biaya SDM</t>
  </si>
  <si>
    <t>BHP Non Medis</t>
  </si>
  <si>
    <t>Biaya Umum</t>
  </si>
  <si>
    <t>TOTAL BIAYA TIDAK LANGSUNG</t>
  </si>
  <si>
    <t>NO.</t>
  </si>
  <si>
    <t>AKTIVITAS</t>
  </si>
  <si>
    <t>KLASIFIKASI AKTIVITAS</t>
  </si>
  <si>
    <t>KATEGORI AKTIVITAS</t>
  </si>
  <si>
    <t>[1] briefing tutor</t>
  </si>
  <si>
    <t>S1</t>
  </si>
  <si>
    <t>[1] briefing Skill Lab</t>
  </si>
  <si>
    <t>S2</t>
  </si>
  <si>
    <t>[1] pembagian tugas mandiri</t>
  </si>
  <si>
    <t>S3</t>
  </si>
  <si>
    <t>[1] Evaluasi</t>
  </si>
  <si>
    <t>S4</t>
  </si>
  <si>
    <t>[2] briefing tutor</t>
  </si>
  <si>
    <t>S5</t>
  </si>
  <si>
    <t>[2] briefing skill lab</t>
  </si>
  <si>
    <t>S6</t>
  </si>
  <si>
    <t>[2] pembagian tugas mandiri</t>
  </si>
  <si>
    <t>S7</t>
  </si>
  <si>
    <t>[2] Evaluasi</t>
  </si>
  <si>
    <t>S8</t>
  </si>
  <si>
    <t>[3] briefing tutor</t>
  </si>
  <si>
    <t>S9</t>
  </si>
  <si>
    <t>[3] briefing skill lab</t>
  </si>
  <si>
    <t>S10</t>
  </si>
  <si>
    <t>[3] pembagian tugas mandiri</t>
  </si>
  <si>
    <t>S11</t>
  </si>
  <si>
    <t>[3] Evaluasi</t>
  </si>
  <si>
    <t>S12</t>
  </si>
  <si>
    <t>[4] briefing tutor</t>
  </si>
  <si>
    <t>S13</t>
  </si>
  <si>
    <t>[4] briefing skill lab</t>
  </si>
  <si>
    <t>S14</t>
  </si>
  <si>
    <t>[4] pembagian tugas mandiri</t>
  </si>
  <si>
    <t>S15</t>
  </si>
  <si>
    <t>[4] Evaluasi</t>
  </si>
  <si>
    <t>S16</t>
  </si>
  <si>
    <t>[5] briefing tutor</t>
  </si>
  <si>
    <t>S17</t>
  </si>
  <si>
    <t>[5] briefing skill lab</t>
  </si>
  <si>
    <t>S18</t>
  </si>
  <si>
    <t>[5] pembagian tugas mandiri</t>
  </si>
  <si>
    <t>S19</t>
  </si>
  <si>
    <t>[5] Evaluasi</t>
  </si>
  <si>
    <t>S20</t>
  </si>
  <si>
    <t>[6] briefing tutor</t>
  </si>
  <si>
    <t>S21</t>
  </si>
  <si>
    <t>[6] briefing skill lab</t>
  </si>
  <si>
    <t>S22</t>
  </si>
  <si>
    <t>[6] pembagian tugas mandiri</t>
  </si>
  <si>
    <t>S23</t>
  </si>
  <si>
    <t>[6] Evaluasi</t>
  </si>
  <si>
    <t>S24</t>
  </si>
  <si>
    <t>[7] briefing tutor</t>
  </si>
  <si>
    <t>S25</t>
  </si>
  <si>
    <t>[7] briefing skill lab</t>
  </si>
  <si>
    <t>S26</t>
  </si>
  <si>
    <t>[7] pembagian tugas mandiri</t>
  </si>
  <si>
    <t>S27</t>
  </si>
  <si>
    <t>[7] Evaluasi</t>
  </si>
  <si>
    <t>S28</t>
  </si>
  <si>
    <t>[1] Tutor IKD 1 Case 1</t>
  </si>
  <si>
    <t>P1</t>
  </si>
  <si>
    <t>[1] Tutor IKD 1 Case 2</t>
  </si>
  <si>
    <t>P2</t>
  </si>
  <si>
    <t>[1] Tutor IKD 1 Case 3</t>
  </si>
  <si>
    <t>P3</t>
  </si>
  <si>
    <t>[1] Tutor IKD 2 Case 1</t>
  </si>
  <si>
    <t>P4</t>
  </si>
  <si>
    <t>[1] Tutor IKD 2 Case 2</t>
  </si>
  <si>
    <t>P5</t>
  </si>
  <si>
    <t>[1] Tutor IKD 2 Case 3</t>
  </si>
  <si>
    <t>P6</t>
  </si>
  <si>
    <t>[1] Tutor IKD 3 Case 1</t>
  </si>
  <si>
    <t>P7</t>
  </si>
  <si>
    <t>[1] Tutor IKD 3 Case 2</t>
  </si>
  <si>
    <t>P8</t>
  </si>
  <si>
    <t>[1] Tutor IKD 3 Case 3</t>
  </si>
  <si>
    <t>P9</t>
  </si>
  <si>
    <t>[1] Tutor IKD 4 Case 1</t>
  </si>
  <si>
    <t>P10</t>
  </si>
  <si>
    <t>[1] Tutor IKD 4 Case 2</t>
  </si>
  <si>
    <t>P11</t>
  </si>
  <si>
    <t>[1] Tutor IKD 4 Case 3</t>
  </si>
  <si>
    <t>P12</t>
  </si>
  <si>
    <t>[1] Tutor IKD 5 Case 1</t>
  </si>
  <si>
    <t>P13</t>
  </si>
  <si>
    <t>[1] Tutor IKD 5 Case 2</t>
  </si>
  <si>
    <t>P14</t>
  </si>
  <si>
    <t>[1] Tutor IKD 5 Case 3</t>
  </si>
  <si>
    <t>P15</t>
  </si>
  <si>
    <t>[1] Tramed Komunikasi Efektif</t>
  </si>
  <si>
    <t>P16</t>
  </si>
  <si>
    <t>[1] Tramed Inform Consent</t>
  </si>
  <si>
    <t>P17</t>
  </si>
  <si>
    <t>[1] Tramed Anamnesa Dasar</t>
  </si>
  <si>
    <t>P18</t>
  </si>
  <si>
    <t xml:space="preserve">[1] Tramed Mencuci tangan </t>
  </si>
  <si>
    <t>P19</t>
  </si>
  <si>
    <t>[1] Tramed Sarung Tangan Steril</t>
  </si>
  <si>
    <t>P20</t>
  </si>
  <si>
    <t>[1] Kuliah B. Inggris</t>
  </si>
  <si>
    <t>P21</t>
  </si>
  <si>
    <t>[1] Kuliah Pancasila</t>
  </si>
  <si>
    <t>P22</t>
  </si>
  <si>
    <t>[1] Kuliah Agama</t>
  </si>
  <si>
    <t>P23</t>
  </si>
  <si>
    <t>[1] Kuliah BHK</t>
  </si>
  <si>
    <t>P24</t>
  </si>
  <si>
    <t>[1] Praktikum Anatomi</t>
  </si>
  <si>
    <t>P25</t>
  </si>
  <si>
    <t>[1] Praktikum Histologi</t>
  </si>
  <si>
    <t>P26</t>
  </si>
  <si>
    <t>[1] Ujian Utama IKD 1</t>
  </si>
  <si>
    <t>P27</t>
  </si>
  <si>
    <t>[1] Ujian Perbaikan IKD 1</t>
  </si>
  <si>
    <t>P28</t>
  </si>
  <si>
    <t>[1] Ujian Remidi IKD 1</t>
  </si>
  <si>
    <t>P29</t>
  </si>
  <si>
    <t>[1] Ujian Utama IKD 2</t>
  </si>
  <si>
    <t>P30</t>
  </si>
  <si>
    <t>[1] Ujian Perbaikan IKD 2</t>
  </si>
  <si>
    <t>P31</t>
  </si>
  <si>
    <t>[1] Ujian Remidi IKD 2</t>
  </si>
  <si>
    <t>P32</t>
  </si>
  <si>
    <t>P33</t>
  </si>
  <si>
    <t>P34</t>
  </si>
  <si>
    <t>P35</t>
  </si>
  <si>
    <t>[1] Ujian Utama IKD 3</t>
  </si>
  <si>
    <t>P36</t>
  </si>
  <si>
    <t>[1] Ujian Perbaikan IKD 3</t>
  </si>
  <si>
    <t>P37</t>
  </si>
  <si>
    <t>[1] Ujian Remidi IKD 3</t>
  </si>
  <si>
    <t>P38</t>
  </si>
  <si>
    <t>[1] Ujian Utama IKD 4</t>
  </si>
  <si>
    <t>P39</t>
  </si>
  <si>
    <t>[1] Ujian Perbaikan IKD 4</t>
  </si>
  <si>
    <t>P40</t>
  </si>
  <si>
    <t>[1] Ujian Remidi IKD 4</t>
  </si>
  <si>
    <t>P41</t>
  </si>
  <si>
    <t>[1] Ujian Utama IKD 5</t>
  </si>
  <si>
    <t>P42</t>
  </si>
  <si>
    <t>[1] Ujian Perbaikan IKD 5</t>
  </si>
  <si>
    <t>P43</t>
  </si>
  <si>
    <t>[1] Ujian Remidi IKD 5</t>
  </si>
  <si>
    <t>P44</t>
  </si>
  <si>
    <t>[1] Ujian Sooca IKD 1-2</t>
  </si>
  <si>
    <t>P45</t>
  </si>
  <si>
    <t>[1] Ujian Perbaikan Sooca IKD 1-2</t>
  </si>
  <si>
    <t>P46</t>
  </si>
  <si>
    <t>[1] Ujian Sooca IKD 3</t>
  </si>
  <si>
    <t>P47</t>
  </si>
  <si>
    <t>[1] Ujian Perbaikan Sooca IKD 3</t>
  </si>
  <si>
    <t>P48</t>
  </si>
  <si>
    <t>[1] Ujian Sooca IKD 4-5</t>
  </si>
  <si>
    <t>P49</t>
  </si>
  <si>
    <t>[1] Ujian Perbaikan Sooca IKD 4-5</t>
  </si>
  <si>
    <t>P50</t>
  </si>
  <si>
    <t>[1] Ujian Praktikum Anatomi</t>
  </si>
  <si>
    <t>P51</t>
  </si>
  <si>
    <t>[1] Ujian Praktikum Histologi</t>
  </si>
  <si>
    <t>P52</t>
  </si>
  <si>
    <t>[1] Ujian Ketrampilan Medik</t>
  </si>
  <si>
    <t>P53</t>
  </si>
  <si>
    <t>[1] Ujian Perbaikan Tramed</t>
  </si>
  <si>
    <t>P54</t>
  </si>
  <si>
    <t>[1] UTS B. Inggris</t>
  </si>
  <si>
    <t>P55</t>
  </si>
  <si>
    <t>[1] UTS Pancasila</t>
  </si>
  <si>
    <t>P56</t>
  </si>
  <si>
    <t>[1] UTS Agama</t>
  </si>
  <si>
    <t>P57</t>
  </si>
  <si>
    <t>[1] UTS BHK</t>
  </si>
  <si>
    <t>P58</t>
  </si>
  <si>
    <t>[1] UAS B. Inggris</t>
  </si>
  <si>
    <t>P59</t>
  </si>
  <si>
    <t>[1] UAS Pancasila</t>
  </si>
  <si>
    <t>P60</t>
  </si>
  <si>
    <t>[1] UAS Agama</t>
  </si>
  <si>
    <t>P61</t>
  </si>
  <si>
    <t>[1] UAS BHK</t>
  </si>
  <si>
    <t>P62</t>
  </si>
  <si>
    <t>[3] Tutor HI Case 1</t>
  </si>
  <si>
    <t>P63</t>
  </si>
  <si>
    <t>[3] Tutor HI Case 2</t>
  </si>
  <si>
    <t>P64</t>
  </si>
  <si>
    <t>[3] Tutor HI Case 3</t>
  </si>
  <si>
    <t>P65</t>
  </si>
  <si>
    <t>[3] Tutor HI Case 4</t>
  </si>
  <si>
    <t>P66</t>
  </si>
  <si>
    <t>[3] Tutor DMS Case 1</t>
  </si>
  <si>
    <t>P67</t>
  </si>
  <si>
    <t>[3] Tutor DMS Case 2</t>
  </si>
  <si>
    <t>P68</t>
  </si>
  <si>
    <t>[3] Tutor DMS Case 3</t>
  </si>
  <si>
    <t>P69</t>
  </si>
  <si>
    <t>[3] Tutor DMS Case 4</t>
  </si>
  <si>
    <t>P70</t>
  </si>
  <si>
    <t>[3] Tutor KKP Case 1</t>
  </si>
  <si>
    <t>P71</t>
  </si>
  <si>
    <t>[3] Tutor KKP Case 2</t>
  </si>
  <si>
    <t>P72</t>
  </si>
  <si>
    <t>[3] Tutor KKP Case 3</t>
  </si>
  <si>
    <t>P73</t>
  </si>
  <si>
    <t>[3] Kunjungan Lapangan</t>
  </si>
  <si>
    <t>P74</t>
  </si>
  <si>
    <t>[3] Kuliah BHK</t>
  </si>
  <si>
    <t>P75</t>
  </si>
  <si>
    <t>[3] Tramed Phungsi Vena</t>
  </si>
  <si>
    <t>P76</t>
  </si>
  <si>
    <t>[3] Tramed Pasang Infus</t>
  </si>
  <si>
    <t>P77</t>
  </si>
  <si>
    <t>[3] Tramed Injeksi IM</t>
  </si>
  <si>
    <t>P78</t>
  </si>
  <si>
    <t>[3] Tramed Kelenjar Limfe</t>
  </si>
  <si>
    <t>P79</t>
  </si>
  <si>
    <t>[3] Tramed Suturing</t>
  </si>
  <si>
    <t>P80</t>
  </si>
  <si>
    <t>[3] Tramed Ekstrimitas Atas</t>
  </si>
  <si>
    <t>P81</t>
  </si>
  <si>
    <t>[3] Tramed Ekstrimitas Bawah</t>
  </si>
  <si>
    <t>P82</t>
  </si>
  <si>
    <t>[3] Tramed Pemeriksaan tulang belakang</t>
  </si>
  <si>
    <t>P83</t>
  </si>
  <si>
    <t>[3] Tramed Hipotermi</t>
  </si>
  <si>
    <t>P84</t>
  </si>
  <si>
    <t>[3] Tramed Near Drowning</t>
  </si>
  <si>
    <t>P85</t>
  </si>
  <si>
    <t>[3] Tramed Heat Stroke</t>
  </si>
  <si>
    <t>P86</t>
  </si>
  <si>
    <t>[3] UU HI</t>
  </si>
  <si>
    <t>P87</t>
  </si>
  <si>
    <t>[3] UP HI</t>
  </si>
  <si>
    <t>P88</t>
  </si>
  <si>
    <t>[3] Ujian Remidi HI</t>
  </si>
  <si>
    <t>P89</t>
  </si>
  <si>
    <t>[3] UU DMS</t>
  </si>
  <si>
    <t>P90</t>
  </si>
  <si>
    <t>[3] UP DMS</t>
  </si>
  <si>
    <t>P91</t>
  </si>
  <si>
    <t>[3] Ujian Remidi DMS</t>
  </si>
  <si>
    <t>P92</t>
  </si>
  <si>
    <t>[3] UU KKP</t>
  </si>
  <si>
    <t>P93</t>
  </si>
  <si>
    <t>[3] UP KKP</t>
  </si>
  <si>
    <t>P94</t>
  </si>
  <si>
    <t>[3] Ujian Remidi KKP</t>
  </si>
  <si>
    <t>P95</t>
  </si>
  <si>
    <t>[3] Ujian Sooca HI</t>
  </si>
  <si>
    <t>P96</t>
  </si>
  <si>
    <t>[3] UP Sooca HI</t>
  </si>
  <si>
    <t>P97</t>
  </si>
  <si>
    <t>[3] Ujian Sooca DMS</t>
  </si>
  <si>
    <t>P98</t>
  </si>
  <si>
    <t>[3] UP Sooca DMS</t>
  </si>
  <si>
    <t>P99</t>
  </si>
  <si>
    <t>[3] Ujian Sooca KKP</t>
  </si>
  <si>
    <t>P100</t>
  </si>
  <si>
    <t>[3] UP Sooca KKP</t>
  </si>
  <si>
    <t>P101</t>
  </si>
  <si>
    <t>[3] UTS BHK</t>
  </si>
  <si>
    <t>P102</t>
  </si>
  <si>
    <t>[3] UAS BHK</t>
  </si>
  <si>
    <t>P103</t>
  </si>
  <si>
    <t>[3] Ujian Tramed</t>
  </si>
  <si>
    <t>P104</t>
  </si>
  <si>
    <t>[3] UP Tramed</t>
  </si>
  <si>
    <t>P105</t>
  </si>
  <si>
    <t>[5] Tutor Repro Case 1</t>
  </si>
  <si>
    <t>[5] Tutor Repro Case 2</t>
  </si>
  <si>
    <t>[5] Tutor Repro Case 3</t>
  </si>
  <si>
    <t>[5] Tutor Repro Case 4</t>
  </si>
  <si>
    <t>[5] Tutor Uro Case 1</t>
  </si>
  <si>
    <t>[5] Tutor Uro Case 2</t>
  </si>
  <si>
    <t>[5] Tutor Uro Case 3</t>
  </si>
  <si>
    <t>[5] Tutor Uro Case 4</t>
  </si>
  <si>
    <t>[5] Tutor Gastro Case 1</t>
  </si>
  <si>
    <t>[5] Tutor Gastro Case 2</t>
  </si>
  <si>
    <t>[5] Tutor Gastro Case 3</t>
  </si>
  <si>
    <t>[5] Tutor Gastro Case 4</t>
  </si>
  <si>
    <t>[5] Kuliah IPE</t>
  </si>
  <si>
    <t>[5] Kuliah Biostatistik</t>
  </si>
  <si>
    <t>[5] Tramed Leopoldd dan DJJ</t>
  </si>
  <si>
    <t>[5] Tramed VT dan Palpasi Bimanual</t>
  </si>
  <si>
    <t>[5] Tramed Lepas Pasang Spekulum Vagina</t>
  </si>
  <si>
    <t>[5] Tramed Swab Vagina</t>
  </si>
  <si>
    <t>[5] Tramed Iva dan Paps Smear</t>
  </si>
  <si>
    <t>[5] Tramed DP Uro</t>
  </si>
  <si>
    <t>[5] Tramed Pemeriksaan Prostat</t>
  </si>
  <si>
    <t>[5] Tramed Pasang Kateter</t>
  </si>
  <si>
    <r>
      <t xml:space="preserve">[5] Tramed </t>
    </r>
    <r>
      <rPr>
        <sz val="11"/>
        <color theme="1"/>
        <rFont val="Calibri"/>
        <family val="2"/>
        <scheme val="minor"/>
      </rPr>
      <t>IVP</t>
    </r>
  </si>
  <si>
    <t>[5] Tramed DP Abdomen dan Acites</t>
  </si>
  <si>
    <t>[5] Tramed Foto Polos Abdomen</t>
  </si>
  <si>
    <t>[5] Tramed Palpasi Hernia</t>
  </si>
  <si>
    <t>[5] Tramed Pemeriksaan PD</t>
  </si>
  <si>
    <t>[5] UU Repro</t>
  </si>
  <si>
    <t>[5] UP Repro</t>
  </si>
  <si>
    <t>[5] Ujian Remidi Repro</t>
  </si>
  <si>
    <t>[5] UU Uro</t>
  </si>
  <si>
    <t>[5] UP Uro</t>
  </si>
  <si>
    <t>[5] Ujian Remidi Uro</t>
  </si>
  <si>
    <t>[5] UU Gastro</t>
  </si>
  <si>
    <t>[5] UP Gastro</t>
  </si>
  <si>
    <t>[5] Ujian Remidi Gastro</t>
  </si>
  <si>
    <t>[5] Ujian Sooca Repro</t>
  </si>
  <si>
    <t>[5] UP Sooca Repro</t>
  </si>
  <si>
    <t>[5] Ujian Sooca Uro</t>
  </si>
  <si>
    <t>[5] UP Sooca Uro</t>
  </si>
  <si>
    <t>[5] Ujian Sooca Gastro</t>
  </si>
  <si>
    <t>[5] UP Sooca Gastro</t>
  </si>
  <si>
    <t>[5] UTS IPE</t>
  </si>
  <si>
    <t>[5] UAS IPE</t>
  </si>
  <si>
    <t>[5] UTS Biostatistik</t>
  </si>
  <si>
    <t>[5] UAS Biostatistik</t>
  </si>
  <si>
    <t>[5] Ujian Tramed</t>
  </si>
  <si>
    <t>[5] UP Tramed</t>
  </si>
  <si>
    <t>[7] Tutor Tropmed Case 1</t>
  </si>
  <si>
    <t>[7] Tutor Tropmed Case 2</t>
  </si>
  <si>
    <t>[7] Tutor Tropmed Case 3</t>
  </si>
  <si>
    <t>[7] Tutor Tropmed Case 4</t>
  </si>
  <si>
    <t>[7] Tutor Commed Case 1</t>
  </si>
  <si>
    <t>[7] Tutor Commed Case 2</t>
  </si>
  <si>
    <t>[7] Tutor Commed Case 3</t>
  </si>
  <si>
    <t>[7] Tutor GWT Medik Case 1</t>
  </si>
  <si>
    <t>[7] Tutor GWT Medik Case 2</t>
  </si>
  <si>
    <t>[7] Tutor GWT Medik Case 3</t>
  </si>
  <si>
    <t>[7] Tutor GWT Bedah Case 1</t>
  </si>
  <si>
    <t>[7] Tutor GWT Bedah Case 2</t>
  </si>
  <si>
    <t>[7] Kuliah Forensik</t>
  </si>
  <si>
    <t>[7] Praktikum PK</t>
  </si>
  <si>
    <t>[7] Praktikum Mikro</t>
  </si>
  <si>
    <t>[7] Praktikum Parasitologi</t>
  </si>
  <si>
    <t>[7] Tramed Rumple Leed</t>
  </si>
  <si>
    <t>[7] Tramed Turgor dan Resusitasi Cairan</t>
  </si>
  <si>
    <t>[7] Tramed Visum Et Repertum</t>
  </si>
  <si>
    <t>[7] Tramed Vaksinasi Dasar</t>
  </si>
  <si>
    <t>[7] Tramed Reflex Fisologis Bayi</t>
  </si>
  <si>
    <t>[7] Tramed KMS</t>
  </si>
  <si>
    <t>[7] Tramed Airway Manajemen</t>
  </si>
  <si>
    <t>[7] Tramed Bantuan Hidup Dasar</t>
  </si>
  <si>
    <t>[7] Tramed Bidai Lengan Bawah</t>
  </si>
  <si>
    <t>[7] Tramed Bidai Tungkai Bawah</t>
  </si>
  <si>
    <t xml:space="preserve">[7] UU Tropmed </t>
  </si>
  <si>
    <t xml:space="preserve">[7] UP Tropmed </t>
  </si>
  <si>
    <t xml:space="preserve">[7] Remidi Tropmed </t>
  </si>
  <si>
    <t xml:space="preserve">[7] UU Sooca Tropmed </t>
  </si>
  <si>
    <t xml:space="preserve">[7] UP Sooca Tropmed </t>
  </si>
  <si>
    <t xml:space="preserve">[7] UU Commed </t>
  </si>
  <si>
    <t xml:space="preserve">[7] UP Commed </t>
  </si>
  <si>
    <t xml:space="preserve">[7] Remidi Commed </t>
  </si>
  <si>
    <t xml:space="preserve">[7] Ujian Sooca Commed </t>
  </si>
  <si>
    <t xml:space="preserve">[7] UP Sooca Commed </t>
  </si>
  <si>
    <t xml:space="preserve">[7] UU Gawat darurat </t>
  </si>
  <si>
    <t xml:space="preserve">[7] UP Gawat darurat </t>
  </si>
  <si>
    <t xml:space="preserve">[7] Remidi Gawat darurat </t>
  </si>
  <si>
    <t xml:space="preserve">[7] Ujian Sooca Gawat darurat </t>
  </si>
  <si>
    <t xml:space="preserve">[7] UP Sooca Gawat darurat </t>
  </si>
  <si>
    <t>[7] UTS Forensik</t>
  </si>
  <si>
    <t>[7] UAS Forensik</t>
  </si>
  <si>
    <t>[7] Ujian Praktikum PK</t>
  </si>
  <si>
    <t>[7] Ujian Praktikum Mikrobiologi</t>
  </si>
  <si>
    <t>[7] Ujian Praktikum Parasitologi</t>
  </si>
  <si>
    <t>[7] Ujian Tramed</t>
  </si>
  <si>
    <t>[7] UP Tramed</t>
  </si>
  <si>
    <t>COST DRIVER</t>
  </si>
  <si>
    <t>JAM</t>
  </si>
  <si>
    <t>JML MHS</t>
  </si>
  <si>
    <t>UA1</t>
  </si>
  <si>
    <t>UA2</t>
  </si>
  <si>
    <t>UA3</t>
  </si>
  <si>
    <t>UA4</t>
  </si>
  <si>
    <t>UA5</t>
  </si>
  <si>
    <t>UA6</t>
  </si>
  <si>
    <t>UA7</t>
  </si>
  <si>
    <t>P1-P62</t>
  </si>
  <si>
    <t>[2] Tramed Tanda Vital</t>
  </si>
  <si>
    <t>[2] Tramed Dasar Pemeriksaan fisik</t>
  </si>
  <si>
    <t>[2] Tramed Pemeriksaan Antropometri</t>
  </si>
  <si>
    <t>[2] Tramed APD</t>
  </si>
  <si>
    <t>[2] Tramed Pengukuran IMT</t>
  </si>
  <si>
    <t>[2] Kuliah Iptek Kelautan</t>
  </si>
  <si>
    <t>[2] Kuliah KWN</t>
  </si>
  <si>
    <t>[2] Kuliah B. Indonesia</t>
  </si>
  <si>
    <t>[2] Praktikum Anatomi</t>
  </si>
  <si>
    <t>[2] Praktikum Histologi</t>
  </si>
  <si>
    <t>[2] Ujian Utama IKD 6</t>
  </si>
  <si>
    <t>[2] Ujian Utama IKD 7</t>
  </si>
  <si>
    <t>[2] Ujian Utama IKD 8</t>
  </si>
  <si>
    <t>[2] Ujian Perbaikan IKD 6</t>
  </si>
  <si>
    <t>[2] Ujian Remidi IKD 6</t>
  </si>
  <si>
    <t>[2] Ujian Perbaikan IKD 7</t>
  </si>
  <si>
    <t>[2] Ujian Remidi IKD 7</t>
  </si>
  <si>
    <t>[2] Ujian Perbaikan IKD 8</t>
  </si>
  <si>
    <t>[2] Ujian Remidi IKD 8</t>
  </si>
  <si>
    <t>[2] Ujian Utama IKD 9</t>
  </si>
  <si>
    <t>[2] Ujian Perbaikan IKD 9</t>
  </si>
  <si>
    <t>[2] Ujian Remidi IKD 9</t>
  </si>
  <si>
    <t>[2] Ujian Utama IKD 10</t>
  </si>
  <si>
    <t>[2] Ujian Perbaikan IKD 10</t>
  </si>
  <si>
    <t>[2] Ujian Remidi IKD 10</t>
  </si>
  <si>
    <t>[2] Ujian Praktikum Anatomi</t>
  </si>
  <si>
    <t>[2] Ujian Praktikum Histologi</t>
  </si>
  <si>
    <t>[2] Ujian Ketrampilan Medik</t>
  </si>
  <si>
    <t>[2] Ujian Perbaikan Tramed</t>
  </si>
  <si>
    <t>[2] UTS Iptek Kelautan</t>
  </si>
  <si>
    <t>[2] UTS KWN</t>
  </si>
  <si>
    <t>[2] UTS B. Indonesia</t>
  </si>
  <si>
    <t>[2] UAS Iptek Kelautan</t>
  </si>
  <si>
    <t>[2] UAS KWN</t>
  </si>
  <si>
    <t>[2] UAS B. Indonesia</t>
  </si>
  <si>
    <t>P106</t>
  </si>
  <si>
    <t>P107</t>
  </si>
  <si>
    <t>P108</t>
  </si>
  <si>
    <t>P109</t>
  </si>
  <si>
    <t>P110</t>
  </si>
  <si>
    <t>P111</t>
  </si>
  <si>
    <t>P112</t>
  </si>
  <si>
    <t>P113</t>
  </si>
  <si>
    <t>P114</t>
  </si>
  <si>
    <t>P115</t>
  </si>
  <si>
    <t>P116</t>
  </si>
  <si>
    <t>P117</t>
  </si>
  <si>
    <t>P118</t>
  </si>
  <si>
    <t>P119</t>
  </si>
  <si>
    <t>P120</t>
  </si>
  <si>
    <t>P121</t>
  </si>
  <si>
    <t>P122</t>
  </si>
  <si>
    <t>P123</t>
  </si>
  <si>
    <t>P124</t>
  </si>
  <si>
    <t>P125</t>
  </si>
  <si>
    <t>P126</t>
  </si>
  <si>
    <t>P127</t>
  </si>
  <si>
    <t>P128</t>
  </si>
  <si>
    <t>P129</t>
  </si>
  <si>
    <t>P130</t>
  </si>
  <si>
    <t>P131</t>
  </si>
  <si>
    <t>P132</t>
  </si>
  <si>
    <t>P133</t>
  </si>
  <si>
    <t>P134</t>
  </si>
  <si>
    <t>P135</t>
  </si>
  <si>
    <t>P136</t>
  </si>
  <si>
    <t>P137</t>
  </si>
  <si>
    <t>P138</t>
  </si>
  <si>
    <t>P139</t>
  </si>
  <si>
    <t>P140</t>
  </si>
  <si>
    <t>P141</t>
  </si>
  <si>
    <t>P142</t>
  </si>
  <si>
    <t>P143</t>
  </si>
  <si>
    <t>P144</t>
  </si>
  <si>
    <t>P145</t>
  </si>
  <si>
    <t>P146</t>
  </si>
  <si>
    <t>P147</t>
  </si>
  <si>
    <t>P148</t>
  </si>
  <si>
    <t>P149</t>
  </si>
  <si>
    <t>P150</t>
  </si>
  <si>
    <t>P151</t>
  </si>
  <si>
    <t>P152</t>
  </si>
  <si>
    <t>P153</t>
  </si>
  <si>
    <t>P154</t>
  </si>
  <si>
    <t>[2] Ujian Sooca IKD 6</t>
  </si>
  <si>
    <t>[2] UP Sooca IKD 6</t>
  </si>
  <si>
    <t>[2] Ujian Sooca IKD 7-8</t>
  </si>
  <si>
    <t>[2] UP Sooca IKD 7-8</t>
  </si>
  <si>
    <t>[2] Ujian Sooca IKD 9-10</t>
  </si>
  <si>
    <t>[2] UP Sooca IKD 9-10</t>
  </si>
  <si>
    <t>P155</t>
  </si>
  <si>
    <t>P156</t>
  </si>
  <si>
    <t>P157</t>
  </si>
  <si>
    <t>P158</t>
  </si>
  <si>
    <t>P159</t>
  </si>
  <si>
    <t>P160</t>
  </si>
  <si>
    <t>P63-P117</t>
  </si>
  <si>
    <t>PEMBEBANAN BIAYA AKTIVITAS SEKUNDER KE AKTIVITAS PRIMER</t>
  </si>
  <si>
    <t>[2] Tutor IKD 6 Case 1</t>
  </si>
  <si>
    <t>[2] Tutor IKD 6 Case 2</t>
  </si>
  <si>
    <t>[2] Tutor IKD 6 Case 3</t>
  </si>
  <si>
    <t>[2] Tutor IKD 7 Case 1</t>
  </si>
  <si>
    <t>[2] Tutor IKD 7 Case 2</t>
  </si>
  <si>
    <t>[2] Tutor IKD 7 Case 3</t>
  </si>
  <si>
    <t>[2] Tutor IKD 8 Case 1</t>
  </si>
  <si>
    <t>[2] Tutor IKD 8 Case 2</t>
  </si>
  <si>
    <t>[2] Tutor IKD 9 Case 1</t>
  </si>
  <si>
    <t>[2] Tutor IKD 9 Case 2</t>
  </si>
  <si>
    <t>[2] Tutor IKD 9 Case 3</t>
  </si>
  <si>
    <t>[2] Tutor IKD 10 Case 1</t>
  </si>
  <si>
    <t>[2] Tutor IKD 10 Case 2</t>
  </si>
  <si>
    <t>[2] Tutor IKD 10 Case 3</t>
  </si>
  <si>
    <t>[4] Tutor Endokrin Case 1</t>
  </si>
  <si>
    <t>[4] Tutor Endokrin Case 2</t>
  </si>
  <si>
    <t>[4] Tutor Endokrin Case 3</t>
  </si>
  <si>
    <t>[4] Tutor Endokrin Case 4</t>
  </si>
  <si>
    <t>[4] Tutor Respirasi Case 1</t>
  </si>
  <si>
    <t>[4] Tutor Respirasi Case 2</t>
  </si>
  <si>
    <t>[4] Tutor Respirasi Case 3</t>
  </si>
  <si>
    <t>[4] Tutor Respirasi Case 4</t>
  </si>
  <si>
    <t>[4] Tutor CVS Case 1</t>
  </si>
  <si>
    <t>[4] Tutor CVS Case 2</t>
  </si>
  <si>
    <t>[4] Tutor CVS Case 3</t>
  </si>
  <si>
    <t>[4] Tutor CVS Case 4</t>
  </si>
  <si>
    <t>[4] Kuliah Metpen</t>
  </si>
  <si>
    <t>[4] Tramed DP Tiroid</t>
  </si>
  <si>
    <t>[4] Tramed Pemeriksaan Gula darah</t>
  </si>
  <si>
    <t>[4] Tramed Pemeriksaan Insulin</t>
  </si>
  <si>
    <t>[4] Tramed Perawatan Ulkus</t>
  </si>
  <si>
    <t>[4] Tramed DP Paru Depan</t>
  </si>
  <si>
    <t>[4] Tramed DP Paru Belakang</t>
  </si>
  <si>
    <t>[4] Tramed Foto Torax</t>
  </si>
  <si>
    <t>[4] Tramed DP Jantung</t>
  </si>
  <si>
    <t>[4] Tramed Pemeriksaan JVP</t>
  </si>
  <si>
    <t>[4] Tramed Pembacaan EKG</t>
  </si>
  <si>
    <t>[4] UU Endokrin</t>
  </si>
  <si>
    <t>[4] UP Endokrin</t>
  </si>
  <si>
    <t>[4] Remidi Endokrin</t>
  </si>
  <si>
    <t xml:space="preserve">[4] UU Respirasi </t>
  </si>
  <si>
    <t>[4] UP Respirasi</t>
  </si>
  <si>
    <t>[4] Remidi Respirasi</t>
  </si>
  <si>
    <t>[4] UU CVS</t>
  </si>
  <si>
    <t>[4] UP CVS</t>
  </si>
  <si>
    <t>[4] Remidi CVS</t>
  </si>
  <si>
    <t>P161</t>
  </si>
  <si>
    <t>P162</t>
  </si>
  <si>
    <t>P163</t>
  </si>
  <si>
    <t>P164</t>
  </si>
  <si>
    <t>P165</t>
  </si>
  <si>
    <t>P166</t>
  </si>
  <si>
    <t>P167</t>
  </si>
  <si>
    <t>P168</t>
  </si>
  <si>
    <t>P169</t>
  </si>
  <si>
    <t>P170</t>
  </si>
  <si>
    <t>P171</t>
  </si>
  <si>
    <t>P172</t>
  </si>
  <si>
    <t>P173</t>
  </si>
  <si>
    <t>P174</t>
  </si>
  <si>
    <t>P175</t>
  </si>
  <si>
    <t>P176</t>
  </si>
  <si>
    <t>P177</t>
  </si>
  <si>
    <t>P178</t>
  </si>
  <si>
    <t>P179</t>
  </si>
  <si>
    <t>P180</t>
  </si>
  <si>
    <t>P181</t>
  </si>
  <si>
    <t>P182</t>
  </si>
  <si>
    <t>P183</t>
  </si>
  <si>
    <t>P184</t>
  </si>
  <si>
    <t>P185</t>
  </si>
  <si>
    <t>P186</t>
  </si>
  <si>
    <t>P187</t>
  </si>
  <si>
    <t>P188</t>
  </si>
  <si>
    <t>P189</t>
  </si>
  <si>
    <t>P190</t>
  </si>
  <si>
    <t>P191</t>
  </si>
  <si>
    <t>P192</t>
  </si>
  <si>
    <t>[4] Ujian Sooca Endokrin</t>
  </si>
  <si>
    <t>[4] UP Sooca Endokrin</t>
  </si>
  <si>
    <t>[4] Ujian Sooca Respirasi</t>
  </si>
  <si>
    <t>[4] UP Sooca Respirasi</t>
  </si>
  <si>
    <t>[4] Ujian Sooca CVS</t>
  </si>
  <si>
    <t>[4] UP Sooca CVS</t>
  </si>
  <si>
    <t>P193</t>
  </si>
  <si>
    <t>P194</t>
  </si>
  <si>
    <t>P195</t>
  </si>
  <si>
    <t>P196</t>
  </si>
  <si>
    <t>P197</t>
  </si>
  <si>
    <t>P198</t>
  </si>
  <si>
    <t>[4] UTS Metpen</t>
  </si>
  <si>
    <t>[4] UAS Metpen</t>
  </si>
  <si>
    <t>[4] Ujian Tramed</t>
  </si>
  <si>
    <t>[4] UP Tramed</t>
  </si>
  <si>
    <t>P199</t>
  </si>
  <si>
    <t>P200</t>
  </si>
  <si>
    <t>P201</t>
  </si>
  <si>
    <t>P202</t>
  </si>
  <si>
    <t>TOTAL CD</t>
  </si>
  <si>
    <t>P203</t>
  </si>
  <si>
    <t>P204</t>
  </si>
  <si>
    <t>P205</t>
  </si>
  <si>
    <t>P206</t>
  </si>
  <si>
    <t>P207</t>
  </si>
  <si>
    <t>P208</t>
  </si>
  <si>
    <t>P209</t>
  </si>
  <si>
    <t>P210</t>
  </si>
  <si>
    <t>P211</t>
  </si>
  <si>
    <t>P212</t>
  </si>
  <si>
    <t>P213</t>
  </si>
  <si>
    <t>P214</t>
  </si>
  <si>
    <t>P215</t>
  </si>
  <si>
    <t>P216</t>
  </si>
  <si>
    <t>P217</t>
  </si>
  <si>
    <t>P218</t>
  </si>
  <si>
    <t>P219</t>
  </si>
  <si>
    <t>P220</t>
  </si>
  <si>
    <t>P221</t>
  </si>
  <si>
    <t>P222</t>
  </si>
  <si>
    <t>P223</t>
  </si>
  <si>
    <t>P224</t>
  </si>
  <si>
    <t>P225</t>
  </si>
  <si>
    <t>P226</t>
  </si>
  <si>
    <t>P227</t>
  </si>
  <si>
    <t>P228</t>
  </si>
  <si>
    <t>P229</t>
  </si>
  <si>
    <t>P230</t>
  </si>
  <si>
    <t>P231</t>
  </si>
  <si>
    <t>P232</t>
  </si>
  <si>
    <t>P233</t>
  </si>
  <si>
    <t>P234</t>
  </si>
  <si>
    <t>P235</t>
  </si>
  <si>
    <t>P236</t>
  </si>
  <si>
    <t>P237</t>
  </si>
  <si>
    <t>P238</t>
  </si>
  <si>
    <t>P239</t>
  </si>
  <si>
    <t>P240</t>
  </si>
  <si>
    <t>P241</t>
  </si>
  <si>
    <t>P242</t>
  </si>
  <si>
    <t>P243</t>
  </si>
  <si>
    <t>P244</t>
  </si>
  <si>
    <t>P245</t>
  </si>
  <si>
    <t>P246</t>
  </si>
  <si>
    <t>P247</t>
  </si>
  <si>
    <t>P248</t>
  </si>
  <si>
    <t>P249</t>
  </si>
  <si>
    <t>P250</t>
  </si>
  <si>
    <t>[6] Tutor NBS Case 1</t>
  </si>
  <si>
    <t>[6] Tutor NBS Case 2</t>
  </si>
  <si>
    <t>[6] Tutor NBS Case 3</t>
  </si>
  <si>
    <t>[6] Tutor NBS Case 4</t>
  </si>
  <si>
    <t>[6] Tutor THT-MATA Case 1</t>
  </si>
  <si>
    <t>[6] Tutor THT-MATA Case 2</t>
  </si>
  <si>
    <t>[6] Tutor THT-MATA Case 3</t>
  </si>
  <si>
    <t>[6] Tutor THT-MATA Case 4</t>
  </si>
  <si>
    <t>[6] Tutor KKH Case 1</t>
  </si>
  <si>
    <t>[6] Tutor KKH Case 2</t>
  </si>
  <si>
    <t>[6] Tutor KKH Case 3</t>
  </si>
  <si>
    <t>[6] Kuliah Lapangan</t>
  </si>
  <si>
    <t>P251</t>
  </si>
  <si>
    <t>P252</t>
  </si>
  <si>
    <t>P253</t>
  </si>
  <si>
    <t>P254</t>
  </si>
  <si>
    <t>P255</t>
  </si>
  <si>
    <t>P256</t>
  </si>
  <si>
    <t>P257</t>
  </si>
  <si>
    <t>P258</t>
  </si>
  <si>
    <t>P259</t>
  </si>
  <si>
    <t>P260</t>
  </si>
  <si>
    <t>P261</t>
  </si>
  <si>
    <t>P262</t>
  </si>
  <si>
    <t>[6] Kuliah Forensik</t>
  </si>
  <si>
    <t>[6] Tramed Meningeal Sign</t>
  </si>
  <si>
    <t>[6] Tramed Cranialis</t>
  </si>
  <si>
    <t>[6] Tramed Status Psikiatri</t>
  </si>
  <si>
    <t>[6] Tramed Reflex Motorik</t>
  </si>
  <si>
    <t>[6] Tramed Reflex Sensoris</t>
  </si>
  <si>
    <t>[6] Tramed Reflex Patologis</t>
  </si>
  <si>
    <t>[6] Tramed Reflex Fisiologis</t>
  </si>
  <si>
    <t>[6] Tramed Pemeriksaan Visus</t>
  </si>
  <si>
    <t>[6] Tramed Pemeriksaan Strabismus</t>
  </si>
  <si>
    <t>[6] Tramed Pemeriksaan Ishihara</t>
  </si>
  <si>
    <t>[6] Tramed Pemeriksaan Segmen Anterior</t>
  </si>
  <si>
    <t>[6] Tramed Pemeriksaan Rhiniscopi</t>
  </si>
  <si>
    <t>[6] Tramed Otoskopi</t>
  </si>
  <si>
    <t>[6] Tramed Dive Profil</t>
  </si>
  <si>
    <t>[6] Tramed Pengenalan alat selam</t>
  </si>
  <si>
    <t>P263</t>
  </si>
  <si>
    <t>P264</t>
  </si>
  <si>
    <t>P265</t>
  </si>
  <si>
    <t>P266</t>
  </si>
  <si>
    <t>P267</t>
  </si>
  <si>
    <t>P268</t>
  </si>
  <si>
    <t>P269</t>
  </si>
  <si>
    <t>P270</t>
  </si>
  <si>
    <t>P271</t>
  </si>
  <si>
    <t>P272</t>
  </si>
  <si>
    <t>P273</t>
  </si>
  <si>
    <t>P274</t>
  </si>
  <si>
    <t>P275</t>
  </si>
  <si>
    <t>P276</t>
  </si>
  <si>
    <t>P277</t>
  </si>
  <si>
    <t>P278</t>
  </si>
  <si>
    <t>[6] Praktikum Histologi</t>
  </si>
  <si>
    <t>[6] Praktikum Patologi Anatomi</t>
  </si>
  <si>
    <t>[6] UU NBS</t>
  </si>
  <si>
    <t>[6] UP NBS</t>
  </si>
  <si>
    <t>[6] REMIDI NBS</t>
  </si>
  <si>
    <t>[6] UU MATA THT</t>
  </si>
  <si>
    <t>[6] UP MATA THT</t>
  </si>
  <si>
    <t>[6] REMIDI MATA THT</t>
  </si>
  <si>
    <t>[6] UU KKH</t>
  </si>
  <si>
    <t>[6] UP KKH</t>
  </si>
  <si>
    <t>[6] REMIDI KKH</t>
  </si>
  <si>
    <t>[6] Ujian SOOCA NBS</t>
  </si>
  <si>
    <t>[6] UP SOOCA NBS</t>
  </si>
  <si>
    <t>[6] Ujian SOOCA MATA - THT</t>
  </si>
  <si>
    <t>[6] UP SOOCA MATA-THT</t>
  </si>
  <si>
    <t>[6] Ujian SOOCA KKH</t>
  </si>
  <si>
    <t>[6] UP SOOCA KKH</t>
  </si>
  <si>
    <t>[6] UTS FORENSIK</t>
  </si>
  <si>
    <t>[6] UAS FORENSIK</t>
  </si>
  <si>
    <t>[6] Ujian Praktikum Histologi</t>
  </si>
  <si>
    <t>[6] Ujian Praktikum PA</t>
  </si>
  <si>
    <t>[6] Ujian Tramed</t>
  </si>
  <si>
    <t>[6] UP Tramed</t>
  </si>
  <si>
    <t>P279</t>
  </si>
  <si>
    <t>P280</t>
  </si>
  <si>
    <t>P281</t>
  </si>
  <si>
    <t>P282</t>
  </si>
  <si>
    <t>P283</t>
  </si>
  <si>
    <t>P284</t>
  </si>
  <si>
    <t>P285</t>
  </si>
  <si>
    <t>P286</t>
  </si>
  <si>
    <t>P287</t>
  </si>
  <si>
    <t>P288</t>
  </si>
  <si>
    <t>P289</t>
  </si>
  <si>
    <t>P290</t>
  </si>
  <si>
    <t>P291</t>
  </si>
  <si>
    <t>P292</t>
  </si>
  <si>
    <t>P293</t>
  </si>
  <si>
    <t>P294</t>
  </si>
  <si>
    <t>P295</t>
  </si>
  <si>
    <t>P296</t>
  </si>
  <si>
    <t>P297</t>
  </si>
  <si>
    <t>P298</t>
  </si>
  <si>
    <t>P299</t>
  </si>
  <si>
    <t>P300</t>
  </si>
  <si>
    <t>P301</t>
  </si>
  <si>
    <t>P302</t>
  </si>
  <si>
    <t>P303</t>
  </si>
  <si>
    <t>P304</t>
  </si>
  <si>
    <t>P305</t>
  </si>
  <si>
    <t>P306</t>
  </si>
  <si>
    <t>P307</t>
  </si>
  <si>
    <t>P308</t>
  </si>
  <si>
    <t>P309</t>
  </si>
  <si>
    <t>P310</t>
  </si>
  <si>
    <t>P311</t>
  </si>
  <si>
    <t>P312</t>
  </si>
  <si>
    <t>P313</t>
  </si>
  <si>
    <t>P314</t>
  </si>
  <si>
    <t>P315</t>
  </si>
  <si>
    <t>P316</t>
  </si>
  <si>
    <t>P317</t>
  </si>
  <si>
    <t>P318</t>
  </si>
  <si>
    <t>P319</t>
  </si>
  <si>
    <t>P320</t>
  </si>
  <si>
    <t>P321</t>
  </si>
  <si>
    <t>P322</t>
  </si>
  <si>
    <t>P323</t>
  </si>
  <si>
    <t>P324</t>
  </si>
  <si>
    <t>P325</t>
  </si>
  <si>
    <t>P326</t>
  </si>
  <si>
    <t>P327</t>
  </si>
  <si>
    <t>P328</t>
  </si>
  <si>
    <t>P329</t>
  </si>
  <si>
    <t>P330</t>
  </si>
  <si>
    <t>P331</t>
  </si>
  <si>
    <t>P332</t>
  </si>
  <si>
    <t>P333</t>
  </si>
  <si>
    <t>P334</t>
  </si>
  <si>
    <t>P335</t>
  </si>
  <si>
    <t>P336</t>
  </si>
  <si>
    <t>P337</t>
  </si>
  <si>
    <t>P338</t>
  </si>
  <si>
    <t>P339</t>
  </si>
  <si>
    <t>P340</t>
  </si>
  <si>
    <t>P341</t>
  </si>
  <si>
    <t>P342</t>
  </si>
  <si>
    <t>P343</t>
  </si>
  <si>
    <t>P344</t>
  </si>
  <si>
    <t>P345</t>
  </si>
  <si>
    <t>P346</t>
  </si>
  <si>
    <t>P347</t>
  </si>
  <si>
    <t>P348</t>
  </si>
  <si>
    <t>P349</t>
  </si>
  <si>
    <t>P118-P160</t>
  </si>
  <si>
    <t>P161-P202</t>
  </si>
  <si>
    <t>P203-P250</t>
  </si>
  <si>
    <t>P251-P301</t>
  </si>
  <si>
    <t>P302-P349</t>
  </si>
  <si>
    <t>BTL                   (CD/TOTAL CD) x TOTAL BTL</t>
  </si>
  <si>
    <t>ALOKASI        S KE P</t>
  </si>
  <si>
    <t>S1-S4</t>
  </si>
  <si>
    <t>S5-S8</t>
  </si>
  <si>
    <t>S9-S12</t>
  </si>
  <si>
    <t>S13-S16</t>
  </si>
  <si>
    <t>S17-S20</t>
  </si>
  <si>
    <t>S21-S24</t>
  </si>
  <si>
    <t>S25-S28</t>
  </si>
  <si>
    <t>TOTAL BTL PER AKT PRIMER</t>
  </si>
  <si>
    <t>RATE PER AKT PRIMER</t>
  </si>
  <si>
    <t>STANDAR BIAYA SDM</t>
  </si>
  <si>
    <t>TARIF</t>
  </si>
  <si>
    <t>KETERANGAN</t>
  </si>
  <si>
    <t>PER JAM</t>
  </si>
  <si>
    <t>PER KALI</t>
  </si>
  <si>
    <t>No</t>
  </si>
  <si>
    <t>TARIF PER AKTIVITAS PER JAM</t>
  </si>
  <si>
    <t>JUMLAH MAHASISWA PER AKTIVITAS</t>
  </si>
  <si>
    <t>TARIF PER AKTIVITAS PER MAHASISWA</t>
  </si>
  <si>
    <t>Tutorial</t>
  </si>
  <si>
    <t>JUMLAH DOSEN YANG DIBUTUHKAN</t>
  </si>
  <si>
    <t>TARIF X JAM X JML DOSEN</t>
  </si>
  <si>
    <t>Tramed</t>
  </si>
  <si>
    <t>kuliah</t>
  </si>
  <si>
    <t>Praktikum</t>
  </si>
  <si>
    <t>Ujian CBT</t>
  </si>
  <si>
    <t>Ujian SOOCA</t>
  </si>
  <si>
    <t>PER MHS</t>
  </si>
  <si>
    <t>KETERANGAN (PER JAM/PER KALI/PER MHS)</t>
  </si>
  <si>
    <t>Ujian Praktikum</t>
  </si>
  <si>
    <t>Ujian Tramed</t>
  </si>
  <si>
    <t>smt 1</t>
  </si>
  <si>
    <t>smt 2</t>
  </si>
  <si>
    <t>smt 3</t>
  </si>
  <si>
    <t>smt 4</t>
  </si>
  <si>
    <t>smt 5</t>
  </si>
  <si>
    <t>smt 6</t>
  </si>
  <si>
    <t>smt 7</t>
  </si>
  <si>
    <t>Lab. Biokim</t>
  </si>
  <si>
    <t>Lab. Anatomi</t>
  </si>
  <si>
    <t>Lab. Komputer</t>
  </si>
  <si>
    <t>Ruang Hewan Coba 1</t>
  </si>
  <si>
    <t>Ruang Hewan Coba 2</t>
  </si>
  <si>
    <t>LANTAI -I</t>
  </si>
  <si>
    <t>Ruang Teather 260A</t>
  </si>
  <si>
    <t>Ruang Teather 160A</t>
  </si>
  <si>
    <t>Lab. Faal</t>
  </si>
  <si>
    <t>Ruang Staf Lab. Faal</t>
  </si>
  <si>
    <t>Ruang Dosen Lab Faal</t>
  </si>
  <si>
    <t>Lab. Mikro</t>
  </si>
  <si>
    <t>Ruang Staf Lab. Mikro</t>
  </si>
  <si>
    <t>Ruang Dosen Lab Mikro</t>
  </si>
  <si>
    <t>LANTAI -II</t>
  </si>
  <si>
    <t>Ruang IKM</t>
  </si>
  <si>
    <t>Lab. Parasitologi/Parasitologi Klinik</t>
  </si>
  <si>
    <t>Lab. Patologi Anatomi</t>
  </si>
  <si>
    <t>Ka. Lab P.A.</t>
  </si>
  <si>
    <t>Ruang Staf Lab P.A;</t>
  </si>
  <si>
    <t>Staf Skillab</t>
  </si>
  <si>
    <t>Server Skilab</t>
  </si>
  <si>
    <t>Ruang Skilab 1</t>
  </si>
  <si>
    <t>Ruang Skilab 2</t>
  </si>
  <si>
    <t>Ruang Skilab 3</t>
  </si>
  <si>
    <t>Ruang Skilab 4</t>
  </si>
  <si>
    <t>Ruang Skilab 5</t>
  </si>
  <si>
    <t>Ruang Skilab 6</t>
  </si>
  <si>
    <t>Ruang Skilab 7</t>
  </si>
  <si>
    <t>Ruang Skilab 8</t>
  </si>
  <si>
    <t>Ruang Skilab 9</t>
  </si>
  <si>
    <t>Ruang Skilab 10</t>
  </si>
  <si>
    <t>Ruang Skilab 11</t>
  </si>
  <si>
    <t>Ruang Skilab 12</t>
  </si>
  <si>
    <t>Ruang Skilab 13</t>
  </si>
  <si>
    <t>Ruang Skilab 14</t>
  </si>
  <si>
    <t>Ruang Skilab 15</t>
  </si>
  <si>
    <t>Ruang Skilab 16</t>
  </si>
  <si>
    <t>Ruang Skilab 17</t>
  </si>
  <si>
    <t>Ruang Skilab 18</t>
  </si>
  <si>
    <t>Ruang Skilab 19</t>
  </si>
  <si>
    <t>Ruang Skilab 20</t>
  </si>
  <si>
    <t>Ruang Skilab 21</t>
  </si>
  <si>
    <t>Ruang Skilab 22</t>
  </si>
  <si>
    <t>Ruang Skilab 23</t>
  </si>
  <si>
    <t>Ruang Skilab 24</t>
  </si>
  <si>
    <t>Ruang belakang skilab 22</t>
  </si>
  <si>
    <t>LANTAI -III</t>
  </si>
  <si>
    <t>Lab. Histologi</t>
  </si>
  <si>
    <t>Ruang Miskrokop</t>
  </si>
  <si>
    <t>Ruang Dosen Lab. Histologi</t>
  </si>
  <si>
    <t>Ruang Dosen Tutor</t>
  </si>
  <si>
    <t>Server Tutor</t>
  </si>
  <si>
    <t>Ruang Tutor1</t>
  </si>
  <si>
    <t>Ruang Tutor2</t>
  </si>
  <si>
    <t>Ruang Tutor3</t>
  </si>
  <si>
    <t>Ruang Tutor4</t>
  </si>
  <si>
    <t>Ruang Tutor5</t>
  </si>
  <si>
    <t>Ruang Tutor6</t>
  </si>
  <si>
    <t>Ruang Tutor7</t>
  </si>
  <si>
    <t>Ruang Tutor8</t>
  </si>
  <si>
    <t>Ruang Tutor9</t>
  </si>
  <si>
    <t>Ruang Tutor10</t>
  </si>
  <si>
    <t>Ruang Tutor11</t>
  </si>
  <si>
    <t>Ruang Tutor12</t>
  </si>
  <si>
    <t>Ruang Tutor13</t>
  </si>
  <si>
    <t>Ruang Tutor14</t>
  </si>
  <si>
    <t>Ruang Tutor15</t>
  </si>
  <si>
    <t>Ruang Tutor16</t>
  </si>
  <si>
    <t>Ruang Tutor17</t>
  </si>
  <si>
    <t>Ruang Tutor18</t>
  </si>
  <si>
    <t>Ruang Tutor19</t>
  </si>
  <si>
    <t>Ruang Tutor20</t>
  </si>
  <si>
    <t>Ruang Tutor21</t>
  </si>
  <si>
    <t>Ruang Tutor22</t>
  </si>
  <si>
    <t>rekap biaya langsung per MHS PER semester</t>
  </si>
  <si>
    <t>JUMLAH TOTAL MHS</t>
  </si>
  <si>
    <t>BEBAN BL GEDUNG PER MHS</t>
  </si>
  <si>
    <t>SDM</t>
  </si>
  <si>
    <t>GEDUNG</t>
  </si>
  <si>
    <t>BHP</t>
  </si>
  <si>
    <t>SARANA</t>
  </si>
  <si>
    <t>TOTAL BIAYA LANGSUNG</t>
  </si>
  <si>
    <t>REKAP BIAYA LANGSUNG</t>
  </si>
  <si>
    <t>BIAYA LANGSUNG</t>
  </si>
  <si>
    <t xml:space="preserve">UNIT COST </t>
  </si>
  <si>
    <t>BIAYA TIDAK LANGSUNG</t>
  </si>
  <si>
    <t>TOTAL BTL</t>
  </si>
  <si>
    <t>UNIT COST</t>
  </si>
  <si>
    <t>TOTAL UNIT COST</t>
  </si>
  <si>
    <t>PER SEMESTER</t>
  </si>
  <si>
    <t>BIAYA DEPRESIASI (Rp)</t>
  </si>
  <si>
    <t>JUMLAH (Rp)</t>
  </si>
  <si>
    <t xml:space="preserve"> TOTAL </t>
  </si>
  <si>
    <t>Gedung</t>
  </si>
  <si>
    <t>Sarana</t>
  </si>
  <si>
    <t>Barang Habis Pakai</t>
  </si>
  <si>
    <t>Umum</t>
  </si>
  <si>
    <t>tidak langsung</t>
  </si>
  <si>
    <t>langsung</t>
  </si>
  <si>
    <t>RINCIAN KEGIATAN PROGRAM KERJA DAN ANGGARAN TA.2023/2024</t>
  </si>
  <si>
    <t xml:space="preserve">BELANJA BARANG - BAHAN PRAKTIKUM &amp; PENUNJANG </t>
  </si>
  <si>
    <t>NAMA / JENIS BARANG</t>
  </si>
  <si>
    <t>MERK</t>
  </si>
  <si>
    <r>
      <rPr>
        <b/>
        <sz val="8"/>
        <rFont val="Calibri"/>
        <charset val="134"/>
      </rPr>
      <t>∑</t>
    </r>
    <r>
      <rPr>
        <b/>
        <sz val="8"/>
        <rFont val="Calibri"/>
        <charset val="134"/>
      </rPr>
      <t xml:space="preserve"> KEBUT</t>
    </r>
  </si>
  <si>
    <t>SATUAN</t>
  </si>
  <si>
    <t>INDEKS</t>
  </si>
  <si>
    <t xml:space="preserve">JUMLAH </t>
  </si>
  <si>
    <t>ANAK</t>
  </si>
  <si>
    <t>Ambubag</t>
  </si>
  <si>
    <t>Handscoon S, M</t>
  </si>
  <si>
    <t>Nurse cap</t>
  </si>
  <si>
    <t>ANATOMI</t>
  </si>
  <si>
    <t>Formalin @200 liter</t>
  </si>
  <si>
    <t>drum</t>
  </si>
  <si>
    <t>Alkohol  90% @200 liter</t>
  </si>
  <si>
    <t>Gliserin 20ltr</t>
  </si>
  <si>
    <t>Phenol 20ltr</t>
  </si>
  <si>
    <t>Handscoon S, M, L</t>
  </si>
  <si>
    <t>pak</t>
  </si>
  <si>
    <t>Dissecting set (skalpe, gunting, pinset)</t>
  </si>
  <si>
    <t>Cadaver</t>
  </si>
  <si>
    <t>orang</t>
  </si>
  <si>
    <t>BIOKIMIA</t>
  </si>
  <si>
    <t xml:space="preserve">Bayclin </t>
  </si>
  <si>
    <t>liter</t>
  </si>
  <si>
    <t>Cotton bud</t>
  </si>
  <si>
    <t>Darah PMI</t>
  </si>
  <si>
    <t>Ethanol 96%</t>
  </si>
  <si>
    <t>Handscoon free powder size L (box)</t>
  </si>
  <si>
    <t>Handscoon free powder size M (box)</t>
  </si>
  <si>
    <t xml:space="preserve">Karbol </t>
  </si>
  <si>
    <t>Kertas PH Macherey Nagel 0-14</t>
  </si>
  <si>
    <t>Masker hijab</t>
  </si>
  <si>
    <t>O-Toluidin (ml)</t>
  </si>
  <si>
    <t>100ml</t>
  </si>
  <si>
    <t>Standart kolesterol 200mg/dl</t>
  </si>
  <si>
    <t>Standart protein 5g/dl</t>
  </si>
  <si>
    <t xml:space="preserve">Sabun alat refill </t>
  </si>
  <si>
    <t>Tabung ependorf</t>
  </si>
  <si>
    <t>Tissue refill kotak</t>
  </si>
  <si>
    <t xml:space="preserve">Tissue refill persegi toilet </t>
  </si>
  <si>
    <t>White tips</t>
  </si>
  <si>
    <t>BIOLOGI</t>
  </si>
  <si>
    <t>Alkohol 95-96%</t>
  </si>
  <si>
    <t>Jerigen</t>
  </si>
  <si>
    <t>Aquadest 50 ltr</t>
  </si>
  <si>
    <t>Cover glass</t>
  </si>
  <si>
    <t>H2O2 3%</t>
  </si>
  <si>
    <t>H2SO4 encer</t>
  </si>
  <si>
    <t>kg</t>
  </si>
  <si>
    <t>Handscoon ukuran L</t>
  </si>
  <si>
    <t>Handscoon ukuran M</t>
  </si>
  <si>
    <t>Larutan yodium 500ml</t>
  </si>
  <si>
    <t>Methylene blue pekat</t>
  </si>
  <si>
    <t>mililiter</t>
  </si>
  <si>
    <t>Objek glass</t>
  </si>
  <si>
    <t>Sabun cuci piring</t>
  </si>
  <si>
    <t>Sabun cuci tangan desinfektan</t>
  </si>
  <si>
    <t>Silet cukur box besar</t>
  </si>
  <si>
    <t>Tisu</t>
  </si>
  <si>
    <t>Usus babi kering</t>
  </si>
  <si>
    <t>V</t>
  </si>
  <si>
    <t>FARMASI</t>
  </si>
  <si>
    <t>Alkohol 95% (1 jerigen = 4 lt)</t>
  </si>
  <si>
    <t>jerigen</t>
  </si>
  <si>
    <t>CMC Na</t>
  </si>
  <si>
    <t>Infus dextrose 5%</t>
  </si>
  <si>
    <t>biji</t>
  </si>
  <si>
    <t>Infus NaCL fisiologis (PZ)</t>
  </si>
  <si>
    <t>Infus set Dewasa</t>
  </si>
  <si>
    <t>Injeksi lidocain ampul</t>
  </si>
  <si>
    <t>Spuit 10 (box)</t>
  </si>
  <si>
    <t>terumo</t>
  </si>
  <si>
    <t>Spuit 1cc (box)</t>
  </si>
  <si>
    <t>Spuit 3cc (box)</t>
  </si>
  <si>
    <t>Spuit 5cc (box)</t>
  </si>
  <si>
    <t>Vaselinum album</t>
  </si>
  <si>
    <t>Vaselinum flavum</t>
  </si>
  <si>
    <t>Wing Needle 24</t>
  </si>
  <si>
    <t>Abocat</t>
  </si>
  <si>
    <t>VI</t>
  </si>
  <si>
    <t>HISTOLOGI</t>
  </si>
  <si>
    <t>Preparat</t>
  </si>
  <si>
    <t>VII</t>
  </si>
  <si>
    <t>MIKROBIOLOGI</t>
  </si>
  <si>
    <t>Cotton swab ukuran M</t>
  </si>
  <si>
    <t>Darah Golongan "O"</t>
  </si>
  <si>
    <t>kantong</t>
  </si>
  <si>
    <t>Hand scoon ukuran L</t>
  </si>
  <si>
    <t>Hand scoon ukuran M</t>
  </si>
  <si>
    <t>Hand scoon ukuran XL</t>
  </si>
  <si>
    <t>Kapas berlemak</t>
  </si>
  <si>
    <t>gulung</t>
  </si>
  <si>
    <t>Masker Hijab</t>
  </si>
  <si>
    <t>Media manitol salt agar merk MERCK (1 pcs = 500 gr)</t>
  </si>
  <si>
    <t>Tissue</t>
  </si>
  <si>
    <t>VIII</t>
  </si>
  <si>
    <t>PARASITOLOGI</t>
  </si>
  <si>
    <t>Preparat parasitologi</t>
  </si>
  <si>
    <t>(Helmint &amp; Protozoa)</t>
  </si>
  <si>
    <t>IX</t>
  </si>
  <si>
    <t>PATOLOGI KLINIK</t>
  </si>
  <si>
    <t>Alkohol Swab</t>
  </si>
  <si>
    <t>Anti HCV</t>
  </si>
  <si>
    <t>Blue tube</t>
  </si>
  <si>
    <t>Botol urine</t>
  </si>
  <si>
    <t>Carik celup</t>
  </si>
  <si>
    <t>Gelas ukur 50 ml</t>
  </si>
  <si>
    <t>Handscon non steril M</t>
  </si>
  <si>
    <t>Handscon non steril S</t>
  </si>
  <si>
    <t>HbS Ag</t>
  </si>
  <si>
    <t>Lancet</t>
  </si>
  <si>
    <t>Masker bedah</t>
  </si>
  <si>
    <t>Pen lancet</t>
  </si>
  <si>
    <t>Pipet tetes plastik</t>
  </si>
  <si>
    <t>Plesterin</t>
  </si>
  <si>
    <t>Reagen golongan darah &amp; rhesus</t>
  </si>
  <si>
    <t>Sabun cuci tangan 5 lt</t>
  </si>
  <si>
    <t>Spiritus</t>
  </si>
  <si>
    <t>Spuit 3 cc</t>
  </si>
  <si>
    <t>Spuit 5 cc</t>
  </si>
  <si>
    <t>Tabung EDTA</t>
  </si>
  <si>
    <t>karton</t>
  </si>
  <si>
    <t>Yellow tube</t>
  </si>
  <si>
    <t>X</t>
  </si>
  <si>
    <t>SKILLS LAB</t>
  </si>
  <si>
    <t>Alkohol 70% (botol 1 liter)</t>
  </si>
  <si>
    <t>Botol</t>
  </si>
  <si>
    <t>Alkohol gliserin pompa</t>
  </si>
  <si>
    <t>Alkohol sweb ( box )</t>
  </si>
  <si>
    <t>Batrey Alkalin AA</t>
  </si>
  <si>
    <t>Buah</t>
  </si>
  <si>
    <t>Batrey Alkalin AAA</t>
  </si>
  <si>
    <t>Benang jahit catgut plain</t>
  </si>
  <si>
    <t>Benang jahit seide ( silk )</t>
  </si>
  <si>
    <t>Bola kapas (box)</t>
  </si>
  <si>
    <t>Bola lampu kepala THT</t>
  </si>
  <si>
    <t xml:space="preserve">Bola lampu othoscope </t>
  </si>
  <si>
    <t>Cairan infus DS</t>
  </si>
  <si>
    <t>Cairan infus NS</t>
  </si>
  <si>
    <t>Cairan infus RL</t>
  </si>
  <si>
    <t>Cito brush</t>
  </si>
  <si>
    <t>Desinfektan Sperai Eagle ( Eucaliptus )</t>
  </si>
  <si>
    <t>Dook steril berlubang</t>
  </si>
  <si>
    <t>Dook steril tidak berlubang</t>
  </si>
  <si>
    <t>Elastik bandage 4 inchi</t>
  </si>
  <si>
    <t xml:space="preserve">Gel Lumbrican </t>
  </si>
  <si>
    <t>Handscoon non steril L</t>
  </si>
  <si>
    <t>Handscoon non steril M</t>
  </si>
  <si>
    <t>Handscoon non steril S</t>
  </si>
  <si>
    <t>Handscoon steril 6,5 (box)</t>
  </si>
  <si>
    <t>Handscoon steril 7 (box)</t>
  </si>
  <si>
    <t>Handscoon steril 7,5 (box)</t>
  </si>
  <si>
    <t>Handscoon steril 8 (box)</t>
  </si>
  <si>
    <t>Hipafix 5 x 5 cm</t>
  </si>
  <si>
    <t>Infus set Anak</t>
  </si>
  <si>
    <t>IUD Copper T</t>
  </si>
  <si>
    <t>dus</t>
  </si>
  <si>
    <t>Jarum jahit Catting</t>
  </si>
  <si>
    <t>Jarum jahit taper</t>
  </si>
  <si>
    <t>Kasa gulung 10cm</t>
  </si>
  <si>
    <t>Kasa gulung 15cm</t>
  </si>
  <si>
    <t>Kasa steril (box)</t>
  </si>
  <si>
    <t>Kateter intra vena nomor 20 (box)</t>
  </si>
  <si>
    <t>Kateter intra vena nomor 22 (box)</t>
  </si>
  <si>
    <t>Kertas EKG 3 channel 80mm x 20mm</t>
  </si>
  <si>
    <t>Kertas EKG 6 channel 110mm x 140mm</t>
  </si>
  <si>
    <t>lipat</t>
  </si>
  <si>
    <t>Lidi Kapas</t>
  </si>
  <si>
    <t>Masker Medis</t>
  </si>
  <si>
    <t>Masker N 95</t>
  </si>
  <si>
    <t>Mitela</t>
  </si>
  <si>
    <t>Needle disposible uk 22  (box)</t>
  </si>
  <si>
    <t>Pen light ( Riester )</t>
  </si>
  <si>
    <t>Pengharum anti lembab</t>
  </si>
  <si>
    <t>Plester (gulung)</t>
  </si>
  <si>
    <t>Povidone Iodine botol 1 liter</t>
  </si>
  <si>
    <t>Selang kateter (box) " 14 "</t>
  </si>
  <si>
    <t>Selang kateter (box) " 16 "</t>
  </si>
  <si>
    <t>Spatula aire (pack)</t>
  </si>
  <si>
    <t>Spatula lidah</t>
  </si>
  <si>
    <t xml:space="preserve">Spuit 25cc </t>
  </si>
  <si>
    <t xml:space="preserve">Spuit 50cc </t>
  </si>
  <si>
    <t>Stik gula darah ( Accu chek )</t>
  </si>
  <si>
    <t>Stik gula darah ( Auto chek )</t>
  </si>
  <si>
    <t>Thermometer Axila( buah )</t>
  </si>
  <si>
    <t>Tisue</t>
  </si>
  <si>
    <t>Tranfusi Set</t>
  </si>
  <si>
    <t>TOTAL JUMLAH</t>
  </si>
  <si>
    <t>BEBAN BL BHP PER MHS</t>
  </si>
  <si>
    <t>SMT</t>
  </si>
  <si>
    <t>KOMPONEN PER MAHASISWA</t>
  </si>
  <si>
    <t>Rp.</t>
  </si>
  <si>
    <t>BTL</t>
  </si>
  <si>
    <t>BL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</si>
</sst>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?_);_(@_)"/>
    <numFmt numFmtId="168" formatCode="_(* #,##0.00_);_(* \(#,##0.00\);_(* &quot;-&quot;_);_(@_)"/>
    <numFmt numFmtId="169" formatCode="_R_p0"/>
    <numFmt numFmtId="170" formatCode="_(&quot;Rp&quot;* #,##0_);_(&quot;Rp&quot;* \(#,##0\);_(&quot;Rp&quot;* &quot;-&quot;_);_(@_)"/>
    <numFmt numFmtId="171" formatCode="#,000_);[Red]\(#,000\)"/>
  </numFmts>
  <fonts count="60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b/>
      <sz val="16"/>
      <name val="Calibri"/>
      <family val="2"/>
      <scheme val="minor"/>
    </font>
    <font>
      <sz val="8"/>
      <name val="Calibri"/>
      <family val="2"/>
      <charset val="1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Calibri"/>
      <charset val="134"/>
    </font>
    <font>
      <b/>
      <sz val="8"/>
      <name val="Calibri"/>
      <charset val="134"/>
    </font>
    <font>
      <b/>
      <sz val="9"/>
      <name val="Calibri"/>
      <charset val="134"/>
    </font>
    <font>
      <sz val="9"/>
      <name val="Calibri"/>
      <charset val="134"/>
    </font>
    <font>
      <sz val="10"/>
      <color rgb="FFFF0000"/>
      <name val="Arial"/>
      <charset val="134"/>
    </font>
    <font>
      <sz val="8"/>
      <color rgb="FF000000"/>
      <name val="Calibri"/>
      <charset val="134"/>
    </font>
    <font>
      <sz val="8"/>
      <color rgb="FFFF0000"/>
      <name val="Calibri"/>
      <charset val="134"/>
    </font>
    <font>
      <b/>
      <sz val="8"/>
      <name val="Calibri"/>
      <family val="2"/>
    </font>
    <font>
      <b/>
      <sz val="9"/>
      <color theme="1"/>
      <name val="Calibri"/>
      <charset val="134"/>
    </font>
    <font>
      <sz val="8"/>
      <color theme="1"/>
      <name val="Calibri"/>
      <charset val="134"/>
    </font>
    <font>
      <sz val="9"/>
      <color theme="1"/>
      <name val="Calibri"/>
      <charset val="134"/>
    </font>
    <font>
      <b/>
      <sz val="8"/>
      <color theme="1"/>
      <name val="Calibri"/>
      <charset val="134"/>
    </font>
    <font>
      <sz val="8"/>
      <name val="Calibri"/>
      <charset val="134"/>
      <scheme val="minor"/>
    </font>
    <font>
      <b/>
      <sz val="8"/>
      <color rgb="FF000000"/>
      <name val="Calibri"/>
      <charset val="134"/>
    </font>
    <font>
      <b/>
      <sz val="8"/>
      <color rgb="FFFF0000"/>
      <name val="Calibri"/>
      <charset val="134"/>
    </font>
    <font>
      <sz val="11"/>
      <color rgb="FFFF0000"/>
      <name val="Calibri"/>
      <charset val="134"/>
    </font>
    <font>
      <b/>
      <sz val="11"/>
      <color rgb="FFFF0000"/>
      <name val="Calibri"/>
      <charset val="134"/>
    </font>
    <font>
      <b/>
      <sz val="11"/>
      <color theme="0"/>
      <name val="Calibri"/>
      <charset val="134"/>
    </font>
    <font>
      <sz val="8"/>
      <name val="Calibri"/>
      <family val="2"/>
    </font>
    <font>
      <b/>
      <sz val="9"/>
      <color rgb="FFFF0000"/>
      <name val="Calibri"/>
      <charset val="134"/>
    </font>
    <font>
      <b/>
      <sz val="8"/>
      <color theme="0"/>
      <name val="Calibri"/>
      <charset val="134"/>
    </font>
    <font>
      <sz val="11"/>
      <name val="Calibri"/>
      <charset val="134"/>
    </font>
    <font>
      <b/>
      <sz val="9"/>
      <name val="Calibri"/>
      <charset val="134"/>
      <scheme val="minor"/>
    </font>
    <font>
      <b/>
      <sz val="8"/>
      <name val="Calibri"/>
      <charset val="134"/>
      <scheme val="minor"/>
    </font>
    <font>
      <b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41" fontId="3" fillId="0" borderId="0" applyFont="0" applyFill="0" applyBorder="0" applyAlignment="0" applyProtection="0"/>
    <xf numFmtId="0" fontId="2" fillId="0" borderId="0"/>
    <xf numFmtId="0" fontId="14" fillId="0" borderId="0"/>
    <xf numFmtId="165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9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8" xfId="2" applyNumberFormat="1" applyFont="1" applyBorder="1" applyAlignment="1">
      <alignment vertical="center"/>
    </xf>
    <xf numFmtId="41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1" fontId="2" fillId="0" borderId="1" xfId="0" applyNumberFormat="1" applyFont="1" applyBorder="1" applyAlignment="1">
      <alignment vertical="center"/>
    </xf>
    <xf numFmtId="41" fontId="1" fillId="0" borderId="1" xfId="0" applyNumberFormat="1" applyFont="1" applyBorder="1" applyAlignment="1">
      <alignment vertical="center"/>
    </xf>
    <xf numFmtId="0" fontId="2" fillId="0" borderId="8" xfId="2" applyNumberFormat="1" applyFont="1" applyBorder="1" applyAlignment="1">
      <alignment horizontal="center" vertical="center"/>
    </xf>
    <xf numFmtId="0" fontId="2" fillId="0" borderId="8" xfId="2" applyNumberFormat="1" applyFont="1" applyBorder="1" applyAlignment="1">
      <alignment horizontal="center" vertical="center" wrapText="1"/>
    </xf>
    <xf numFmtId="0" fontId="7" fillId="0" borderId="8" xfId="2" applyNumberFormat="1" applyFont="1" applyBorder="1" applyAlignment="1">
      <alignment horizontal="center" vertical="center"/>
    </xf>
    <xf numFmtId="0" fontId="7" fillId="0" borderId="8" xfId="2" applyNumberFormat="1" applyFont="1" applyFill="1" applyBorder="1" applyAlignment="1">
      <alignment horizontal="center" vertical="center"/>
    </xf>
    <xf numFmtId="0" fontId="7" fillId="0" borderId="9" xfId="2" applyNumberFormat="1" applyFont="1" applyBorder="1" applyAlignment="1">
      <alignment horizontal="center" vertical="center"/>
    </xf>
    <xf numFmtId="0" fontId="7" fillId="0" borderId="6" xfId="2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2" applyNumberFormat="1" applyFont="1" applyBorder="1" applyAlignment="1">
      <alignment horizontal="center" vertical="center" wrapText="1"/>
    </xf>
    <xf numFmtId="0" fontId="2" fillId="0" borderId="9" xfId="2" applyNumberFormat="1" applyFont="1" applyBorder="1" applyAlignment="1">
      <alignment horizontal="center" vertical="center"/>
    </xf>
    <xf numFmtId="0" fontId="1" fillId="2" borderId="14" xfId="1" applyFont="1" applyFill="1" applyBorder="1" applyAlignment="1">
      <alignment horizontal="center" vertical="center" wrapText="1"/>
    </xf>
    <xf numFmtId="0" fontId="1" fillId="2" borderId="17" xfId="1" applyFont="1" applyFill="1" applyBorder="1" applyAlignment="1">
      <alignment horizontal="center" vertical="center"/>
    </xf>
    <xf numFmtId="0" fontId="2" fillId="0" borderId="7" xfId="2" applyNumberFormat="1" applyFont="1" applyBorder="1" applyAlignment="1">
      <alignment horizontal="center" vertical="center"/>
    </xf>
    <xf numFmtId="0" fontId="1" fillId="2" borderId="13" xfId="1" applyFont="1" applyFill="1" applyBorder="1" applyAlignment="1">
      <alignment horizontal="center" vertical="center" wrapText="1"/>
    </xf>
    <xf numFmtId="0" fontId="2" fillId="0" borderId="8" xfId="2" applyNumberFormat="1" applyFont="1" applyBorder="1" applyAlignment="1">
      <alignment vertical="center" wrapText="1"/>
    </xf>
    <xf numFmtId="0" fontId="5" fillId="0" borderId="8" xfId="2" applyNumberFormat="1" applyFont="1" applyBorder="1" applyAlignment="1">
      <alignment vertical="center"/>
    </xf>
    <xf numFmtId="0" fontId="6" fillId="0" borderId="8" xfId="2" applyNumberFormat="1" applyFont="1" applyBorder="1" applyAlignment="1">
      <alignment vertical="center" wrapText="1"/>
    </xf>
    <xf numFmtId="0" fontId="7" fillId="0" borderId="8" xfId="2" applyNumberFormat="1" applyFont="1" applyBorder="1" applyAlignment="1">
      <alignment vertical="center" wrapText="1"/>
    </xf>
    <xf numFmtId="0" fontId="4" fillId="0" borderId="8" xfId="2" applyNumberFormat="1" applyFont="1" applyBorder="1" applyAlignment="1">
      <alignment vertical="center"/>
    </xf>
    <xf numFmtId="0" fontId="7" fillId="0" borderId="8" xfId="2" applyNumberFormat="1" applyFont="1" applyBorder="1" applyAlignment="1">
      <alignment vertical="center"/>
    </xf>
    <xf numFmtId="0" fontId="2" fillId="0" borderId="9" xfId="2" applyNumberFormat="1" applyFont="1" applyBorder="1" applyAlignment="1">
      <alignment vertical="center"/>
    </xf>
    <xf numFmtId="0" fontId="7" fillId="0" borderId="9" xfId="2" applyNumberFormat="1" applyFont="1" applyBorder="1" applyAlignment="1">
      <alignment vertical="center"/>
    </xf>
    <xf numFmtId="0" fontId="8" fillId="0" borderId="8" xfId="2" applyNumberFormat="1" applyFont="1" applyBorder="1" applyAlignment="1">
      <alignment vertical="center"/>
    </xf>
    <xf numFmtId="0" fontId="9" fillId="0" borderId="8" xfId="2" applyNumberFormat="1" applyFont="1" applyBorder="1" applyAlignment="1">
      <alignment vertical="center"/>
    </xf>
    <xf numFmtId="0" fontId="2" fillId="0" borderId="8" xfId="2" applyNumberFormat="1" applyFont="1" applyFill="1" applyBorder="1" applyAlignment="1">
      <alignment vertical="center"/>
    </xf>
    <xf numFmtId="0" fontId="2" fillId="0" borderId="7" xfId="2" applyNumberFormat="1" applyFont="1" applyBorder="1" applyAlignment="1">
      <alignment vertical="center"/>
    </xf>
    <xf numFmtId="0" fontId="2" fillId="0" borderId="7" xfId="2" applyNumberFormat="1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7" fillId="0" borderId="7" xfId="2" applyNumberFormat="1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41" fontId="10" fillId="0" borderId="1" xfId="0" applyNumberFormat="1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41" fontId="1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1" fontId="12" fillId="3" borderId="1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 wrapText="1"/>
    </xf>
    <xf numFmtId="41" fontId="2" fillId="0" borderId="1" xfId="2" applyFont="1" applyBorder="1"/>
    <xf numFmtId="0" fontId="2" fillId="0" borderId="1" xfId="1" applyBorder="1"/>
    <xf numFmtId="17" fontId="2" fillId="0" borderId="1" xfId="1" applyNumberFormat="1" applyBorder="1"/>
    <xf numFmtId="164" fontId="2" fillId="0" borderId="1" xfId="1" applyNumberFormat="1" applyBorder="1"/>
    <xf numFmtId="0" fontId="2" fillId="4" borderId="1" xfId="1" applyFill="1" applyBorder="1" applyAlignment="1">
      <alignment horizontal="center"/>
    </xf>
    <xf numFmtId="41" fontId="2" fillId="4" borderId="1" xfId="2" applyFont="1" applyFill="1" applyBorder="1" applyAlignment="1">
      <alignment horizontal="center"/>
    </xf>
    <xf numFmtId="0" fontId="2" fillId="4" borderId="1" xfId="1" applyFill="1" applyBorder="1"/>
    <xf numFmtId="164" fontId="2" fillId="4" borderId="1" xfId="1" applyNumberFormat="1" applyFill="1" applyBorder="1"/>
    <xf numFmtId="41" fontId="2" fillId="0" borderId="1" xfId="2" applyFont="1" applyBorder="1" applyAlignment="1">
      <alignment horizontal="right"/>
    </xf>
    <xf numFmtId="41" fontId="13" fillId="0" borderId="1" xfId="2" applyFont="1" applyBorder="1" applyAlignment="1">
      <alignment horizontal="right"/>
    </xf>
    <xf numFmtId="41" fontId="2" fillId="0" borderId="1" xfId="2" applyFont="1" applyFill="1" applyBorder="1" applyAlignment="1" applyProtection="1">
      <alignment horizontal="right" vertical="center"/>
      <protection locked="0"/>
    </xf>
    <xf numFmtId="41" fontId="2" fillId="0" borderId="1" xfId="2" applyFont="1" applyBorder="1" applyAlignment="1" applyProtection="1">
      <alignment horizontal="right" vertical="center"/>
      <protection locked="0"/>
    </xf>
    <xf numFmtId="41" fontId="2" fillId="0" borderId="1" xfId="2" applyFont="1" applyBorder="1" applyAlignment="1" applyProtection="1">
      <alignment horizontal="center" vertical="center"/>
      <protection locked="0"/>
    </xf>
    <xf numFmtId="0" fontId="2" fillId="0" borderId="0" xfId="0" applyFont="1"/>
    <xf numFmtId="0" fontId="7" fillId="0" borderId="1" xfId="4" applyFont="1" applyBorder="1" applyAlignment="1">
      <alignment horizontal="left" vertical="center" wrapText="1"/>
    </xf>
    <xf numFmtId="0" fontId="7" fillId="0" borderId="1" xfId="4" applyFont="1" applyBorder="1" applyAlignment="1">
      <alignment horizontal="center" vertical="center" wrapText="1"/>
    </xf>
    <xf numFmtId="49" fontId="7" fillId="0" borderId="1" xfId="4" applyNumberFormat="1" applyFont="1" applyBorder="1" applyAlignment="1">
      <alignment horizontal="center" vertical="center" wrapText="1"/>
    </xf>
    <xf numFmtId="164" fontId="7" fillId="0" borderId="1" xfId="4" applyNumberFormat="1" applyFont="1" applyBorder="1" applyAlignment="1">
      <alignment horizontal="center" vertical="center" wrapText="1"/>
    </xf>
    <xf numFmtId="41" fontId="7" fillId="0" borderId="1" xfId="4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" fillId="2" borderId="21" xfId="1" applyFont="1" applyFill="1" applyBorder="1" applyAlignment="1">
      <alignment horizontal="center"/>
    </xf>
    <xf numFmtId="0" fontId="1" fillId="2" borderId="22" xfId="1" applyFont="1" applyFill="1" applyBorder="1" applyAlignment="1">
      <alignment horizontal="center"/>
    </xf>
    <xf numFmtId="0" fontId="7" fillId="0" borderId="1" xfId="4" applyFont="1" applyBorder="1" applyAlignment="1">
      <alignment horizontal="center" vertical="center"/>
    </xf>
    <xf numFmtId="166" fontId="7" fillId="0" borderId="1" xfId="5" applyNumberFormat="1" applyFont="1" applyFill="1" applyBorder="1" applyAlignment="1">
      <alignment vertical="center"/>
    </xf>
    <xf numFmtId="41" fontId="7" fillId="0" borderId="1" xfId="4" applyNumberFormat="1" applyFont="1" applyBorder="1" applyAlignment="1">
      <alignment vertical="center"/>
    </xf>
    <xf numFmtId="0" fontId="7" fillId="5" borderId="1" xfId="4" applyFont="1" applyFill="1" applyBorder="1" applyAlignment="1">
      <alignment horizontal="justify" vertical="center"/>
    </xf>
    <xf numFmtId="166" fontId="7" fillId="5" borderId="1" xfId="5" applyNumberFormat="1" applyFont="1" applyFill="1" applyBorder="1" applyAlignment="1">
      <alignment vertical="center"/>
    </xf>
    <xf numFmtId="0" fontId="7" fillId="5" borderId="1" xfId="4" applyFont="1" applyFill="1" applyBorder="1" applyAlignment="1">
      <alignment horizontal="center" vertical="center"/>
    </xf>
    <xf numFmtId="41" fontId="7" fillId="0" borderId="1" xfId="4" applyNumberFormat="1" applyFont="1" applyBorder="1" applyAlignment="1">
      <alignment horizontal="right" vertical="center"/>
    </xf>
    <xf numFmtId="41" fontId="7" fillId="5" borderId="1" xfId="4" applyNumberFormat="1" applyFont="1" applyFill="1" applyBorder="1" applyAlignment="1">
      <alignment vertical="center" wrapText="1"/>
    </xf>
    <xf numFmtId="0" fontId="7" fillId="0" borderId="1" xfId="4" applyFont="1" applyBorder="1" applyAlignment="1">
      <alignment horizontal="justify" vertical="center"/>
    </xf>
    <xf numFmtId="41" fontId="7" fillId="0" borderId="1" xfId="4" applyNumberFormat="1" applyFont="1" applyBorder="1" applyAlignment="1">
      <alignment vertical="center" wrapText="1"/>
    </xf>
    <xf numFmtId="0" fontId="7" fillId="5" borderId="1" xfId="0" applyFont="1" applyFill="1" applyBorder="1" applyAlignment="1">
      <alignment vertical="center"/>
    </xf>
    <xf numFmtId="0" fontId="7" fillId="0" borderId="1" xfId="4" applyFont="1" applyBorder="1" applyAlignment="1">
      <alignment vertical="center"/>
    </xf>
    <xf numFmtId="41" fontId="1" fillId="0" borderId="0" xfId="0" applyNumberFormat="1" applyFont="1"/>
    <xf numFmtId="0" fontId="17" fillId="0" borderId="0" xfId="0" applyFont="1"/>
    <xf numFmtId="41" fontId="17" fillId="0" borderId="0" xfId="2" applyFont="1"/>
    <xf numFmtId="0" fontId="7" fillId="0" borderId="0" xfId="0" applyFont="1"/>
    <xf numFmtId="41" fontId="7" fillId="0" borderId="0" xfId="2" applyFont="1"/>
    <xf numFmtId="3" fontId="15" fillId="6" borderId="1" xfId="0" applyNumberFormat="1" applyFont="1" applyFill="1" applyBorder="1" applyAlignment="1">
      <alignment horizontal="center" vertical="center"/>
    </xf>
    <xf numFmtId="3" fontId="15" fillId="7" borderId="1" xfId="0" applyNumberFormat="1" applyFont="1" applyFill="1" applyBorder="1" applyAlignment="1">
      <alignment horizontal="center" vertical="center" wrapText="1"/>
    </xf>
    <xf numFmtId="0" fontId="15" fillId="0" borderId="5" xfId="0" applyFont="1" applyBorder="1"/>
    <xf numFmtId="41" fontId="15" fillId="0" borderId="5" xfId="2" applyFont="1" applyBorder="1"/>
    <xf numFmtId="41" fontId="7" fillId="0" borderId="1" xfId="2" applyFont="1" applyBorder="1"/>
    <xf numFmtId="0" fontId="15" fillId="0" borderId="1" xfId="0" applyFont="1" applyBorder="1"/>
    <xf numFmtId="41" fontId="15" fillId="0" borderId="1" xfId="2" applyFont="1" applyBorder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5" fontId="19" fillId="0" borderId="0" xfId="0" applyNumberFormat="1" applyFont="1" applyAlignment="1">
      <alignment horizontal="center" vertical="center" wrapText="1"/>
    </xf>
    <xf numFmtId="0" fontId="1" fillId="4" borderId="1" xfId="3" applyFont="1" applyFill="1" applyBorder="1" applyAlignment="1">
      <alignment horizontal="center" vertical="center" wrapText="1"/>
    </xf>
    <xf numFmtId="0" fontId="1" fillId="4" borderId="6" xfId="3" applyFont="1" applyFill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22" fillId="0" borderId="0" xfId="0" applyFont="1"/>
    <xf numFmtId="0" fontId="21" fillId="4" borderId="1" xfId="3" applyFont="1" applyFill="1" applyBorder="1" applyAlignment="1">
      <alignment horizontal="center" vertical="center" wrapText="1"/>
    </xf>
    <xf numFmtId="0" fontId="23" fillId="4" borderId="1" xfId="1" applyFont="1" applyFill="1" applyBorder="1" applyAlignment="1">
      <alignment horizontal="center" vertical="center" wrapText="1"/>
    </xf>
    <xf numFmtId="41" fontId="21" fillId="4" borderId="1" xfId="2" applyFont="1" applyFill="1" applyBorder="1" applyAlignment="1">
      <alignment horizontal="center" vertical="center" wrapText="1"/>
    </xf>
    <xf numFmtId="0" fontId="22" fillId="0" borderId="1" xfId="0" applyFont="1" applyBorder="1"/>
    <xf numFmtId="41" fontId="22" fillId="0" borderId="1" xfId="0" applyNumberFormat="1" applyFont="1" applyBorder="1"/>
    <xf numFmtId="43" fontId="22" fillId="0" borderId="1" xfId="0" applyNumberFormat="1" applyFont="1" applyBorder="1"/>
    <xf numFmtId="43" fontId="22" fillId="10" borderId="1" xfId="0" applyNumberFormat="1" applyFont="1" applyFill="1" applyBorder="1"/>
    <xf numFmtId="0" fontId="22" fillId="8" borderId="1" xfId="0" applyFont="1" applyFill="1" applyBorder="1"/>
    <xf numFmtId="41" fontId="22" fillId="8" borderId="1" xfId="0" applyNumberFormat="1" applyFont="1" applyFill="1" applyBorder="1"/>
    <xf numFmtId="43" fontId="22" fillId="8" borderId="1" xfId="0" applyNumberFormat="1" applyFont="1" applyFill="1" applyBorder="1"/>
    <xf numFmtId="0" fontId="22" fillId="8" borderId="0" xfId="0" applyFont="1" applyFill="1"/>
    <xf numFmtId="0" fontId="22" fillId="9" borderId="1" xfId="0" applyFont="1" applyFill="1" applyBorder="1"/>
    <xf numFmtId="41" fontId="22" fillId="9" borderId="1" xfId="0" applyNumberFormat="1" applyFont="1" applyFill="1" applyBorder="1"/>
    <xf numFmtId="43" fontId="22" fillId="9" borderId="1" xfId="0" applyNumberFormat="1" applyFont="1" applyFill="1" applyBorder="1"/>
    <xf numFmtId="0" fontId="22" fillId="9" borderId="0" xfId="0" applyFont="1" applyFill="1"/>
    <xf numFmtId="0" fontId="22" fillId="10" borderId="1" xfId="0" applyFont="1" applyFill="1" applyBorder="1"/>
    <xf numFmtId="41" fontId="22" fillId="10" borderId="1" xfId="0" applyNumberFormat="1" applyFont="1" applyFill="1" applyBorder="1"/>
    <xf numFmtId="0" fontId="22" fillId="10" borderId="0" xfId="0" applyFont="1" applyFill="1"/>
    <xf numFmtId="0" fontId="22" fillId="11" borderId="1" xfId="0" applyFont="1" applyFill="1" applyBorder="1"/>
    <xf numFmtId="41" fontId="22" fillId="11" borderId="1" xfId="0" applyNumberFormat="1" applyFont="1" applyFill="1" applyBorder="1"/>
    <xf numFmtId="43" fontId="22" fillId="11" borderId="1" xfId="0" applyNumberFormat="1" applyFont="1" applyFill="1" applyBorder="1"/>
    <xf numFmtId="0" fontId="22" fillId="11" borderId="0" xfId="0" applyFont="1" applyFill="1"/>
    <xf numFmtId="0" fontId="10" fillId="12" borderId="1" xfId="0" applyFont="1" applyFill="1" applyBorder="1"/>
    <xf numFmtId="41" fontId="10" fillId="12" borderId="1" xfId="0" applyNumberFormat="1" applyFont="1" applyFill="1" applyBorder="1"/>
    <xf numFmtId="43" fontId="10" fillId="12" borderId="1" xfId="0" applyNumberFormat="1" applyFont="1" applyFill="1" applyBorder="1"/>
    <xf numFmtId="43" fontId="22" fillId="13" borderId="1" xfId="0" applyNumberFormat="1" applyFont="1" applyFill="1" applyBorder="1"/>
    <xf numFmtId="0" fontId="10" fillId="12" borderId="0" xfId="0" applyFont="1" applyFill="1"/>
    <xf numFmtId="0" fontId="22" fillId="3" borderId="1" xfId="0" applyFont="1" applyFill="1" applyBorder="1"/>
    <xf numFmtId="41" fontId="22" fillId="3" borderId="1" xfId="0" applyNumberFormat="1" applyFont="1" applyFill="1" applyBorder="1"/>
    <xf numFmtId="43" fontId="22" fillId="3" borderId="1" xfId="0" applyNumberFormat="1" applyFont="1" applyFill="1" applyBorder="1"/>
    <xf numFmtId="0" fontId="22" fillId="3" borderId="0" xfId="0" applyFont="1" applyFill="1"/>
    <xf numFmtId="0" fontId="10" fillId="0" borderId="0" xfId="0" applyFont="1"/>
    <xf numFmtId="43" fontId="22" fillId="0" borderId="0" xfId="0" applyNumberFormat="1" applyFont="1"/>
    <xf numFmtId="166" fontId="24" fillId="0" borderId="0" xfId="6" applyNumberFormat="1" applyFont="1"/>
    <xf numFmtId="167" fontId="24" fillId="0" borderId="0" xfId="6" applyNumberFormat="1" applyFont="1"/>
    <xf numFmtId="166" fontId="24" fillId="0" borderId="1" xfId="6" applyNumberFormat="1" applyFont="1" applyBorder="1" applyAlignment="1">
      <alignment horizontal="center"/>
    </xf>
    <xf numFmtId="0" fontId="25" fillId="0" borderId="1" xfId="2" applyNumberFormat="1" applyFont="1" applyBorder="1"/>
    <xf numFmtId="166" fontId="25" fillId="0" borderId="1" xfId="6" applyNumberFormat="1" applyFont="1" applyBorder="1"/>
    <xf numFmtId="167" fontId="25" fillId="0" borderId="1" xfId="6" applyNumberFormat="1" applyFont="1" applyBorder="1"/>
    <xf numFmtId="0" fontId="25" fillId="0" borderId="1" xfId="2" applyNumberFormat="1" applyFont="1" applyBorder="1" applyAlignment="1">
      <alignment wrapText="1"/>
    </xf>
    <xf numFmtId="166" fontId="15" fillId="0" borderId="1" xfId="6" applyNumberFormat="1" applyFont="1" applyBorder="1" applyAlignment="1">
      <alignment horizontal="center" vertical="center"/>
    </xf>
    <xf numFmtId="166" fontId="15" fillId="0" borderId="1" xfId="6" applyNumberFormat="1" applyFont="1" applyBorder="1" applyAlignment="1">
      <alignment horizontal="center" vertical="center" wrapText="1"/>
    </xf>
    <xf numFmtId="167" fontId="15" fillId="0" borderId="1" xfId="6" applyNumberFormat="1" applyFont="1" applyBorder="1" applyAlignment="1">
      <alignment horizontal="center" vertical="center" wrapText="1"/>
    </xf>
    <xf numFmtId="166" fontId="24" fillId="0" borderId="1" xfId="6" applyNumberFormat="1" applyFont="1" applyBorder="1" applyAlignment="1">
      <alignment horizontal="center" vertical="center" wrapText="1"/>
    </xf>
    <xf numFmtId="166" fontId="0" fillId="0" borderId="0" xfId="0" applyNumberFormat="1"/>
    <xf numFmtId="0" fontId="1" fillId="0" borderId="0" xfId="0" applyFont="1"/>
    <xf numFmtId="41" fontId="2" fillId="0" borderId="1" xfId="2" applyFont="1" applyBorder="1" applyAlignment="1">
      <alignment vertical="center"/>
    </xf>
    <xf numFmtId="168" fontId="2" fillId="0" borderId="1" xfId="2" applyNumberFormat="1" applyFont="1" applyBorder="1" applyAlignment="1">
      <alignment vertical="center"/>
    </xf>
    <xf numFmtId="41" fontId="0" fillId="0" borderId="0" xfId="0" applyNumberFormat="1"/>
    <xf numFmtId="0" fontId="0" fillId="0" borderId="0" xfId="0" applyAlignment="1">
      <alignment wrapText="1"/>
    </xf>
    <xf numFmtId="0" fontId="26" fillId="0" borderId="8" xfId="2" applyNumberFormat="1" applyFont="1" applyBorder="1" applyAlignment="1">
      <alignment vertical="center"/>
    </xf>
    <xf numFmtId="0" fontId="26" fillId="0" borderId="8" xfId="2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0" fontId="15" fillId="8" borderId="1" xfId="0" applyFont="1" applyFill="1" applyBorder="1"/>
    <xf numFmtId="164" fontId="15" fillId="8" borderId="1" xfId="0" applyNumberFormat="1" applyFont="1" applyFill="1" applyBorder="1"/>
    <xf numFmtId="43" fontId="0" fillId="0" borderId="0" xfId="0" applyNumberFormat="1"/>
    <xf numFmtId="0" fontId="27" fillId="0" borderId="25" xfId="0" applyFont="1" applyBorder="1" applyAlignment="1">
      <alignment horizontal="center" vertical="center" wrapText="1"/>
    </xf>
    <xf numFmtId="0" fontId="28" fillId="0" borderId="25" xfId="0" applyFont="1" applyBorder="1" applyAlignment="1">
      <alignment vertical="center"/>
    </xf>
    <xf numFmtId="0" fontId="28" fillId="0" borderId="25" xfId="0" applyFont="1" applyBorder="1" applyAlignment="1">
      <alignment horizontal="center" vertical="center"/>
    </xf>
    <xf numFmtId="41" fontId="28" fillId="0" borderId="25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1" fontId="28" fillId="0" borderId="0" xfId="0" applyNumberFormat="1" applyFont="1" applyAlignment="1">
      <alignment vertical="center"/>
    </xf>
    <xf numFmtId="0" fontId="28" fillId="0" borderId="24" xfId="0" applyFont="1" applyBorder="1" applyAlignment="1">
      <alignment vertical="center"/>
    </xf>
    <xf numFmtId="0" fontId="28" fillId="0" borderId="24" xfId="0" applyFont="1" applyBorder="1" applyAlignment="1">
      <alignment horizontal="center" vertical="center"/>
    </xf>
    <xf numFmtId="41" fontId="28" fillId="0" borderId="24" xfId="0" applyNumberFormat="1" applyFont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28" fillId="0" borderId="0" xfId="0" applyFont="1"/>
    <xf numFmtId="0" fontId="27" fillId="0" borderId="12" xfId="0" applyFont="1" applyBorder="1" applyAlignment="1">
      <alignment horizontal="center"/>
    </xf>
    <xf numFmtId="0" fontId="30" fillId="0" borderId="12" xfId="0" applyFont="1" applyBorder="1" applyAlignment="1">
      <alignment horizontal="right" vertical="center"/>
    </xf>
    <xf numFmtId="41" fontId="27" fillId="0" borderId="12" xfId="0" applyNumberFormat="1" applyFont="1" applyBorder="1"/>
    <xf numFmtId="41" fontId="28" fillId="0" borderId="0" xfId="0" applyNumberFormat="1" applyFont="1"/>
    <xf numFmtId="0" fontId="30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41" fontId="7" fillId="0" borderId="0" xfId="2" applyFont="1" applyBorder="1"/>
    <xf numFmtId="0" fontId="15" fillId="0" borderId="12" xfId="0" applyFont="1" applyBorder="1"/>
    <xf numFmtId="0" fontId="15" fillId="0" borderId="12" xfId="0" applyFont="1" applyBorder="1" applyAlignment="1">
      <alignment horizontal="right"/>
    </xf>
    <xf numFmtId="41" fontId="15" fillId="0" borderId="12" xfId="2" applyFont="1" applyBorder="1"/>
    <xf numFmtId="3" fontId="15" fillId="0" borderId="12" xfId="0" applyNumberFormat="1" applyFont="1" applyBorder="1" applyAlignment="1">
      <alignment horizontal="center" vertical="center"/>
    </xf>
    <xf numFmtId="3" fontId="15" fillId="0" borderId="12" xfId="0" applyNumberFormat="1" applyFont="1" applyBorder="1" applyAlignment="1">
      <alignment horizontal="center" vertical="center" wrapText="1"/>
    </xf>
    <xf numFmtId="0" fontId="31" fillId="0" borderId="0" xfId="1" applyFont="1" applyAlignment="1">
      <alignment horizontal="center"/>
    </xf>
    <xf numFmtId="0" fontId="31" fillId="0" borderId="0" xfId="1" applyFont="1"/>
    <xf numFmtId="164" fontId="31" fillId="0" borderId="0" xfId="1" applyNumberFormat="1" applyFont="1"/>
    <xf numFmtId="0" fontId="32" fillId="4" borderId="26" xfId="3" applyFont="1" applyFill="1" applyBorder="1" applyAlignment="1">
      <alignment horizontal="center" vertical="center"/>
    </xf>
    <xf numFmtId="0" fontId="32" fillId="4" borderId="27" xfId="3" applyFont="1" applyFill="1" applyBorder="1" applyAlignment="1">
      <alignment horizontal="center" vertical="center" wrapText="1"/>
    </xf>
    <xf numFmtId="164" fontId="32" fillId="4" borderId="27" xfId="3" applyNumberFormat="1" applyFont="1" applyFill="1" applyBorder="1" applyAlignment="1">
      <alignment horizontal="center" vertical="center" wrapText="1"/>
    </xf>
    <xf numFmtId="0" fontId="32" fillId="4" borderId="28" xfId="3" applyFont="1" applyFill="1" applyBorder="1" applyAlignment="1">
      <alignment horizontal="center" vertical="center" wrapText="1"/>
    </xf>
    <xf numFmtId="0" fontId="32" fillId="3" borderId="29" xfId="3" applyFont="1" applyFill="1" applyBorder="1" applyAlignment="1">
      <alignment horizontal="center" vertical="center"/>
    </xf>
    <xf numFmtId="0" fontId="32" fillId="3" borderId="30" xfId="4" applyFont="1" applyFill="1" applyBorder="1" applyAlignment="1">
      <alignment horizontal="left" vertical="center" wrapText="1"/>
    </xf>
    <xf numFmtId="0" fontId="33" fillId="3" borderId="30" xfId="4" applyFont="1" applyFill="1" applyBorder="1" applyAlignment="1">
      <alignment horizontal="left" vertical="center" wrapText="1"/>
    </xf>
    <xf numFmtId="0" fontId="32" fillId="3" borderId="30" xfId="3" applyFont="1" applyFill="1" applyBorder="1" applyAlignment="1">
      <alignment horizontal="center" vertical="center" wrapText="1"/>
    </xf>
    <xf numFmtId="164" fontId="32" fillId="3" borderId="30" xfId="3" applyNumberFormat="1" applyFont="1" applyFill="1" applyBorder="1" applyAlignment="1">
      <alignment horizontal="center" vertical="center" wrapText="1"/>
    </xf>
    <xf numFmtId="164" fontId="32" fillId="3" borderId="31" xfId="3" applyNumberFormat="1" applyFont="1" applyFill="1" applyBorder="1" applyAlignment="1">
      <alignment horizontal="center" vertical="center" wrapText="1"/>
    </xf>
    <xf numFmtId="0" fontId="31" fillId="0" borderId="32" xfId="3" applyFont="1" applyBorder="1" applyAlignment="1">
      <alignment horizontal="center" vertical="center"/>
    </xf>
    <xf numFmtId="0" fontId="34" fillId="0" borderId="1" xfId="0" applyFont="1" applyBorder="1"/>
    <xf numFmtId="0" fontId="31" fillId="0" borderId="1" xfId="4" applyFont="1" applyBorder="1" applyAlignment="1">
      <alignment horizontal="center"/>
    </xf>
    <xf numFmtId="164" fontId="31" fillId="5" borderId="1" xfId="5" applyNumberFormat="1" applyFont="1" applyFill="1" applyBorder="1" applyAlignment="1">
      <alignment horizontal="left" vertical="center"/>
    </xf>
    <xf numFmtId="164" fontId="31" fillId="0" borderId="1" xfId="3" applyNumberFormat="1" applyFont="1" applyBorder="1" applyAlignment="1">
      <alignment horizontal="center" vertical="center" wrapText="1"/>
    </xf>
    <xf numFmtId="0" fontId="35" fillId="0" borderId="33" xfId="0" applyFont="1" applyBorder="1"/>
    <xf numFmtId="0" fontId="31" fillId="0" borderId="1" xfId="0" applyFont="1" applyBorder="1"/>
    <xf numFmtId="0" fontId="31" fillId="5" borderId="1" xfId="4" applyFont="1" applyFill="1" applyBorder="1" applyAlignment="1">
      <alignment horizontal="left" vertical="center"/>
    </xf>
    <xf numFmtId="0" fontId="31" fillId="0" borderId="1" xfId="4" applyFont="1" applyBorder="1" applyAlignment="1">
      <alignment horizontal="center" vertical="center"/>
    </xf>
    <xf numFmtId="0" fontId="31" fillId="5" borderId="1" xfId="4" applyFont="1" applyFill="1" applyBorder="1" applyAlignment="1">
      <alignment horizontal="center" vertical="center"/>
    </xf>
    <xf numFmtId="164" fontId="32" fillId="0" borderId="33" xfId="3" applyNumberFormat="1" applyFont="1" applyBorder="1" applyAlignment="1">
      <alignment horizontal="center" vertical="center" wrapText="1"/>
    </xf>
    <xf numFmtId="0" fontId="32" fillId="3" borderId="32" xfId="3" applyFont="1" applyFill="1" applyBorder="1" applyAlignment="1">
      <alignment horizontal="center" vertical="center"/>
    </xf>
    <xf numFmtId="0" fontId="32" fillId="3" borderId="1" xfId="3" applyFont="1" applyFill="1" applyBorder="1" applyAlignment="1">
      <alignment horizontal="left" vertical="center" wrapText="1"/>
    </xf>
    <xf numFmtId="0" fontId="32" fillId="3" borderId="1" xfId="3" applyFont="1" applyFill="1" applyBorder="1" applyAlignment="1">
      <alignment horizontal="center" vertical="center" wrapText="1"/>
    </xf>
    <xf numFmtId="164" fontId="32" fillId="3" borderId="1" xfId="3" applyNumberFormat="1" applyFont="1" applyFill="1" applyBorder="1" applyAlignment="1">
      <alignment horizontal="center" vertical="center" wrapText="1"/>
    </xf>
    <xf numFmtId="164" fontId="32" fillId="3" borderId="33" xfId="3" applyNumberFormat="1" applyFont="1" applyFill="1" applyBorder="1" applyAlignment="1">
      <alignment horizontal="center" vertical="center" wrapText="1"/>
    </xf>
    <xf numFmtId="164" fontId="31" fillId="15" borderId="1" xfId="5" applyNumberFormat="1" applyFont="1" applyFill="1" applyBorder="1" applyAlignment="1">
      <alignment horizontal="left" vertical="center"/>
    </xf>
    <xf numFmtId="164" fontId="31" fillId="15" borderId="1" xfId="3" applyNumberFormat="1" applyFont="1" applyFill="1" applyBorder="1" applyAlignment="1">
      <alignment horizontal="center" vertical="center" wrapText="1"/>
    </xf>
    <xf numFmtId="164" fontId="31" fillId="0" borderId="33" xfId="3" applyNumberFormat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left" vertical="center"/>
    </xf>
    <xf numFmtId="169" fontId="36" fillId="0" borderId="1" xfId="3" applyNumberFormat="1" applyFont="1" applyBorder="1" applyAlignment="1">
      <alignment horizontal="center" vertical="center" wrapText="1"/>
    </xf>
    <xf numFmtId="0" fontId="36" fillId="0" borderId="1" xfId="3" applyFont="1" applyBorder="1" applyAlignment="1">
      <alignment horizontal="center" vertical="center" wrapText="1"/>
    </xf>
    <xf numFmtId="170" fontId="36" fillId="0" borderId="1" xfId="3" applyNumberFormat="1" applyFont="1" applyBorder="1" applyAlignment="1">
      <alignment horizontal="center" vertical="center" wrapText="1"/>
    </xf>
    <xf numFmtId="0" fontId="31" fillId="0" borderId="1" xfId="3" applyFont="1" applyBorder="1"/>
    <xf numFmtId="0" fontId="31" fillId="0" borderId="1" xfId="3" applyFont="1" applyBorder="1" applyAlignment="1">
      <alignment horizontal="center"/>
    </xf>
    <xf numFmtId="164" fontId="37" fillId="0" borderId="33" xfId="3" applyNumberFormat="1" applyFont="1" applyBorder="1" applyAlignment="1">
      <alignment horizontal="center" vertical="center" wrapText="1"/>
    </xf>
    <xf numFmtId="0" fontId="38" fillId="3" borderId="32" xfId="3" applyFont="1" applyFill="1" applyBorder="1" applyAlignment="1">
      <alignment horizontal="center" vertical="center"/>
    </xf>
    <xf numFmtId="0" fontId="32" fillId="3" borderId="1" xfId="1" applyFont="1" applyFill="1" applyBorder="1" applyAlignment="1">
      <alignment horizontal="left" vertical="center"/>
    </xf>
    <xf numFmtId="169" fontId="36" fillId="3" borderId="1" xfId="3" applyNumberFormat="1" applyFont="1" applyFill="1" applyBorder="1" applyAlignment="1">
      <alignment horizontal="center" vertical="center" wrapText="1"/>
    </xf>
    <xf numFmtId="0" fontId="36" fillId="3" borderId="1" xfId="3" applyFont="1" applyFill="1" applyBorder="1" applyAlignment="1">
      <alignment horizontal="center" vertical="center" wrapText="1"/>
    </xf>
    <xf numFmtId="170" fontId="36" fillId="3" borderId="1" xfId="3" applyNumberFormat="1" applyFont="1" applyFill="1" applyBorder="1" applyAlignment="1">
      <alignment horizontal="center" vertical="center" wrapText="1"/>
    </xf>
    <xf numFmtId="164" fontId="36" fillId="3" borderId="1" xfId="3" applyNumberFormat="1" applyFont="1" applyFill="1" applyBorder="1" applyAlignment="1">
      <alignment horizontal="center" vertical="center" wrapText="1"/>
    </xf>
    <xf numFmtId="171" fontId="39" fillId="3" borderId="33" xfId="3" applyNumberFormat="1" applyFont="1" applyFill="1" applyBorder="1" applyAlignment="1">
      <alignment horizontal="right"/>
    </xf>
    <xf numFmtId="164" fontId="36" fillId="15" borderId="1" xfId="3" applyNumberFormat="1" applyFont="1" applyFill="1" applyBorder="1" applyAlignment="1">
      <alignment horizontal="center" vertical="center" wrapText="1"/>
    </xf>
    <xf numFmtId="171" fontId="39" fillId="0" borderId="33" xfId="3" applyNumberFormat="1" applyFont="1" applyBorder="1" applyAlignment="1">
      <alignment horizontal="right"/>
    </xf>
    <xf numFmtId="0" fontId="31" fillId="5" borderId="10" xfId="4" applyFont="1" applyFill="1" applyBorder="1" applyAlignment="1">
      <alignment horizontal="left" vertical="center"/>
    </xf>
    <xf numFmtId="0" fontId="31" fillId="5" borderId="10" xfId="4" applyFont="1" applyFill="1" applyBorder="1" applyAlignment="1">
      <alignment horizontal="center" vertical="center"/>
    </xf>
    <xf numFmtId="0" fontId="40" fillId="5" borderId="33" xfId="4" applyFont="1" applyFill="1" applyBorder="1" applyAlignment="1">
      <alignment horizontal="center" vertical="center"/>
    </xf>
    <xf numFmtId="0" fontId="31" fillId="15" borderId="33" xfId="3" applyFont="1" applyFill="1" applyBorder="1" applyAlignment="1">
      <alignment horizontal="center" vertical="center" wrapText="1"/>
    </xf>
    <xf numFmtId="0" fontId="31" fillId="0" borderId="10" xfId="1" applyFont="1" applyBorder="1" applyAlignment="1">
      <alignment horizontal="left" vertical="center"/>
    </xf>
    <xf numFmtId="169" fontId="36" fillId="0" borderId="10" xfId="3" applyNumberFormat="1" applyFont="1" applyBorder="1" applyAlignment="1">
      <alignment horizontal="center" vertical="center" wrapText="1"/>
    </xf>
    <xf numFmtId="170" fontId="36" fillId="0" borderId="10" xfId="3" applyNumberFormat="1" applyFont="1" applyBorder="1" applyAlignment="1">
      <alignment horizontal="center" vertical="center" wrapText="1"/>
    </xf>
    <xf numFmtId="171" fontId="41" fillId="0" borderId="33" xfId="3" applyNumberFormat="1" applyFont="1" applyBorder="1" applyAlignment="1">
      <alignment horizontal="right"/>
    </xf>
    <xf numFmtId="0" fontId="31" fillId="5" borderId="5" xfId="4" applyFont="1" applyFill="1" applyBorder="1" applyAlignment="1">
      <alignment horizontal="left" vertical="center"/>
    </xf>
    <xf numFmtId="0" fontId="36" fillId="0" borderId="5" xfId="3" applyFont="1" applyBorder="1" applyAlignment="1">
      <alignment horizontal="center" vertical="center" wrapText="1"/>
    </xf>
    <xf numFmtId="0" fontId="31" fillId="5" borderId="5" xfId="4" applyFont="1" applyFill="1" applyBorder="1" applyAlignment="1">
      <alignment horizontal="center" vertical="center"/>
    </xf>
    <xf numFmtId="164" fontId="31" fillId="15" borderId="5" xfId="3" applyNumberFormat="1" applyFont="1" applyFill="1" applyBorder="1" applyAlignment="1">
      <alignment horizontal="center" vertical="center" wrapText="1"/>
    </xf>
    <xf numFmtId="171" fontId="41" fillId="0" borderId="34" xfId="3" applyNumberFormat="1" applyFont="1" applyBorder="1" applyAlignment="1">
      <alignment horizontal="right"/>
    </xf>
    <xf numFmtId="164" fontId="36" fillId="15" borderId="5" xfId="3" applyNumberFormat="1" applyFont="1" applyFill="1" applyBorder="1" applyAlignment="1">
      <alignment horizontal="center" vertical="center" wrapText="1"/>
    </xf>
    <xf numFmtId="0" fontId="31" fillId="0" borderId="35" xfId="3" applyFont="1" applyBorder="1" applyAlignment="1">
      <alignment horizontal="center" vertical="center"/>
    </xf>
    <xf numFmtId="0" fontId="31" fillId="0" borderId="6" xfId="1" applyFont="1" applyBorder="1" applyAlignment="1">
      <alignment horizontal="left" vertical="center"/>
    </xf>
    <xf numFmtId="169" fontId="36" fillId="0" borderId="6" xfId="3" applyNumberFormat="1" applyFont="1" applyBorder="1" applyAlignment="1">
      <alignment horizontal="center" vertical="center" wrapText="1"/>
    </xf>
    <xf numFmtId="0" fontId="36" fillId="0" borderId="6" xfId="3" applyFont="1" applyBorder="1" applyAlignment="1">
      <alignment horizontal="center" vertical="center" wrapText="1"/>
    </xf>
    <xf numFmtId="170" fontId="36" fillId="0" borderId="6" xfId="3" applyNumberFormat="1" applyFont="1" applyBorder="1" applyAlignment="1">
      <alignment horizontal="center" vertical="center" wrapText="1"/>
    </xf>
    <xf numFmtId="164" fontId="36" fillId="0" borderId="6" xfId="3" applyNumberFormat="1" applyFont="1" applyBorder="1" applyAlignment="1">
      <alignment horizontal="center" vertical="center" wrapText="1"/>
    </xf>
    <xf numFmtId="171" fontId="42" fillId="15" borderId="36" xfId="3" applyNumberFormat="1" applyFont="1" applyFill="1" applyBorder="1" applyAlignment="1">
      <alignment horizontal="right"/>
    </xf>
    <xf numFmtId="0" fontId="31" fillId="15" borderId="1" xfId="3" applyFont="1" applyFill="1" applyBorder="1" applyAlignment="1">
      <alignment horizontal="left" vertical="center" wrapText="1"/>
    </xf>
    <xf numFmtId="0" fontId="31" fillId="15" borderId="1" xfId="3" applyFont="1" applyFill="1" applyBorder="1" applyAlignment="1">
      <alignment horizontal="center" vertical="center" wrapText="1"/>
    </xf>
    <xf numFmtId="0" fontId="31" fillId="0" borderId="1" xfId="3" applyFont="1" applyBorder="1" applyAlignment="1">
      <alignment vertical="center"/>
    </xf>
    <xf numFmtId="0" fontId="35" fillId="0" borderId="1" xfId="0" applyFont="1" applyBorder="1"/>
    <xf numFmtId="164" fontId="36" fillId="0" borderId="1" xfId="3" applyNumberFormat="1" applyFont="1" applyBorder="1" applyAlignment="1">
      <alignment horizontal="center" vertical="center" wrapText="1"/>
    </xf>
    <xf numFmtId="0" fontId="43" fillId="0" borderId="5" xfId="0" applyFont="1" applyBorder="1"/>
    <xf numFmtId="169" fontId="36" fillId="0" borderId="5" xfId="3" applyNumberFormat="1" applyFont="1" applyBorder="1" applyAlignment="1">
      <alignment horizontal="center" vertical="center" wrapText="1"/>
    </xf>
    <xf numFmtId="164" fontId="36" fillId="0" borderId="5" xfId="3" applyNumberFormat="1" applyFont="1" applyBorder="1" applyAlignment="1">
      <alignment horizontal="center" vertical="center" wrapText="1"/>
    </xf>
    <xf numFmtId="0" fontId="43" fillId="0" borderId="1" xfId="0" applyFont="1" applyBorder="1"/>
    <xf numFmtId="0" fontId="31" fillId="5" borderId="0" xfId="4" applyFont="1" applyFill="1" applyAlignment="1">
      <alignment horizontal="left" vertical="center"/>
    </xf>
    <xf numFmtId="0" fontId="31" fillId="0" borderId="5" xfId="4" applyFont="1" applyBorder="1" applyAlignment="1">
      <alignment horizontal="center" vertical="center"/>
    </xf>
    <xf numFmtId="164" fontId="32" fillId="15" borderId="33" xfId="3" applyNumberFormat="1" applyFont="1" applyFill="1" applyBorder="1" applyAlignment="1">
      <alignment horizontal="center" vertical="center" wrapText="1"/>
    </xf>
    <xf numFmtId="169" fontId="44" fillId="3" borderId="1" xfId="3" applyNumberFormat="1" applyFont="1" applyFill="1" applyBorder="1" applyAlignment="1">
      <alignment horizontal="center" vertical="center" wrapText="1"/>
    </xf>
    <xf numFmtId="0" fontId="44" fillId="3" borderId="1" xfId="3" applyFont="1" applyFill="1" applyBorder="1" applyAlignment="1">
      <alignment horizontal="center" vertical="center" wrapText="1"/>
    </xf>
    <xf numFmtId="170" fontId="44" fillId="3" borderId="1" xfId="3" applyNumberFormat="1" applyFont="1" applyFill="1" applyBorder="1" applyAlignment="1">
      <alignment horizontal="center" vertical="center" wrapText="1"/>
    </xf>
    <xf numFmtId="164" fontId="44" fillId="3" borderId="1" xfId="3" applyNumberFormat="1" applyFont="1" applyFill="1" applyBorder="1" applyAlignment="1">
      <alignment horizontal="center" vertical="center" wrapText="1"/>
    </xf>
    <xf numFmtId="164" fontId="32" fillId="3" borderId="33" xfId="3" applyNumberFormat="1" applyFont="1" applyFill="1" applyBorder="1" applyAlignment="1">
      <alignment horizontal="left" vertical="top" wrapText="1"/>
    </xf>
    <xf numFmtId="0" fontId="31" fillId="0" borderId="32" xfId="1" applyFont="1" applyBorder="1" applyAlignment="1">
      <alignment horizontal="center"/>
    </xf>
    <xf numFmtId="0" fontId="31" fillId="0" borderId="5" xfId="1" applyFont="1" applyBorder="1" applyAlignment="1">
      <alignment horizontal="left" vertical="center"/>
    </xf>
    <xf numFmtId="170" fontId="36" fillId="0" borderId="5" xfId="3" applyNumberFormat="1" applyFont="1" applyBorder="1" applyAlignment="1">
      <alignment horizontal="center" vertical="center" wrapText="1"/>
    </xf>
    <xf numFmtId="164" fontId="45" fillId="0" borderId="33" xfId="3" applyNumberFormat="1" applyFont="1" applyBorder="1" applyAlignment="1">
      <alignment horizontal="left" vertical="top" wrapText="1"/>
    </xf>
    <xf numFmtId="169" fontId="31" fillId="0" borderId="1" xfId="3" applyNumberFormat="1" applyFont="1" applyBorder="1" applyAlignment="1">
      <alignment horizontal="center" vertical="center" wrapText="1"/>
    </xf>
    <xf numFmtId="0" fontId="31" fillId="0" borderId="1" xfId="3" applyFont="1" applyBorder="1" applyAlignment="1">
      <alignment horizontal="center" vertical="center" wrapText="1"/>
    </xf>
    <xf numFmtId="170" fontId="31" fillId="0" borderId="1" xfId="3" applyNumberFormat="1" applyFont="1" applyBorder="1" applyAlignment="1">
      <alignment horizontal="center" vertical="center" wrapText="1"/>
    </xf>
    <xf numFmtId="0" fontId="31" fillId="0" borderId="1" xfId="3" applyFont="1" applyBorder="1" applyAlignment="1">
      <alignment horizontal="left" vertical="center"/>
    </xf>
    <xf numFmtId="0" fontId="46" fillId="0" borderId="33" xfId="1" applyFont="1" applyBorder="1"/>
    <xf numFmtId="171" fontId="47" fillId="0" borderId="33" xfId="3" applyNumberFormat="1" applyFont="1" applyBorder="1" applyAlignment="1">
      <alignment horizontal="right"/>
    </xf>
    <xf numFmtId="0" fontId="31" fillId="0" borderId="32" xfId="1" applyFont="1" applyBorder="1" applyAlignment="1">
      <alignment horizontal="center" vertical="center"/>
    </xf>
    <xf numFmtId="0" fontId="31" fillId="0" borderId="1" xfId="1" applyFont="1" applyBorder="1" applyAlignment="1">
      <alignment horizontal="left" vertical="center" wrapText="1"/>
    </xf>
    <xf numFmtId="171" fontId="48" fillId="0" borderId="33" xfId="3" applyNumberFormat="1" applyFont="1" applyBorder="1" applyAlignment="1">
      <alignment horizontal="right"/>
    </xf>
    <xf numFmtId="0" fontId="31" fillId="0" borderId="32" xfId="3" applyFont="1" applyBorder="1" applyAlignment="1">
      <alignment horizontal="center"/>
    </xf>
    <xf numFmtId="171" fontId="42" fillId="15" borderId="33" xfId="3" applyNumberFormat="1" applyFont="1" applyFill="1" applyBorder="1" applyAlignment="1">
      <alignment horizontal="right"/>
    </xf>
    <xf numFmtId="0" fontId="49" fillId="0" borderId="32" xfId="3" applyFont="1" applyBorder="1" applyAlignment="1">
      <alignment horizontal="center"/>
    </xf>
    <xf numFmtId="0" fontId="49" fillId="0" borderId="1" xfId="1" applyFont="1" applyBorder="1" applyAlignment="1">
      <alignment horizontal="left" vertical="center"/>
    </xf>
    <xf numFmtId="169" fontId="49" fillId="0" borderId="1" xfId="3" applyNumberFormat="1" applyFont="1" applyBorder="1" applyAlignment="1">
      <alignment horizontal="center" vertical="center" wrapText="1"/>
    </xf>
    <xf numFmtId="0" fontId="49" fillId="0" borderId="1" xfId="3" applyFont="1" applyBorder="1" applyAlignment="1">
      <alignment horizontal="center" vertical="center" wrapText="1"/>
    </xf>
    <xf numFmtId="170" fontId="49" fillId="0" borderId="1" xfId="3" applyNumberFormat="1" applyFont="1" applyBorder="1" applyAlignment="1">
      <alignment horizontal="center" vertical="center" wrapText="1"/>
    </xf>
    <xf numFmtId="164" fontId="49" fillId="0" borderId="1" xfId="3" applyNumberFormat="1" applyFont="1" applyBorder="1" applyAlignment="1">
      <alignment horizontal="center" vertical="center" wrapText="1"/>
    </xf>
    <xf numFmtId="171" fontId="50" fillId="15" borderId="33" xfId="3" applyNumberFormat="1" applyFont="1" applyFill="1" applyBorder="1" applyAlignment="1">
      <alignment horizontal="right"/>
    </xf>
    <xf numFmtId="0" fontId="31" fillId="3" borderId="1" xfId="3" applyFont="1" applyFill="1" applyBorder="1"/>
    <xf numFmtId="0" fontId="31" fillId="3" borderId="1" xfId="3" applyFont="1" applyFill="1" applyBorder="1" applyAlignment="1">
      <alignment horizontal="center"/>
    </xf>
    <xf numFmtId="164" fontId="31" fillId="3" borderId="1" xfId="3" applyNumberFormat="1" applyFont="1" applyFill="1" applyBorder="1" applyAlignment="1">
      <alignment horizontal="center" vertical="center" wrapText="1"/>
    </xf>
    <xf numFmtId="164" fontId="37" fillId="3" borderId="33" xfId="3" applyNumberFormat="1" applyFont="1" applyFill="1" applyBorder="1" applyAlignment="1">
      <alignment horizontal="center" vertical="center" wrapText="1"/>
    </xf>
    <xf numFmtId="0" fontId="31" fillId="0" borderId="1" xfId="3" applyFont="1" applyBorder="1" applyAlignment="1">
      <alignment horizontal="left" vertical="center" wrapText="1"/>
    </xf>
    <xf numFmtId="164" fontId="51" fillId="0" borderId="33" xfId="3" applyNumberFormat="1" applyFont="1" applyBorder="1" applyAlignment="1">
      <alignment vertical="center"/>
    </xf>
    <xf numFmtId="0" fontId="31" fillId="0" borderId="1" xfId="3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/>
    </xf>
    <xf numFmtId="0" fontId="52" fillId="0" borderId="1" xfId="1" applyFont="1" applyBorder="1"/>
    <xf numFmtId="164" fontId="37" fillId="0" borderId="37" xfId="3" applyNumberFormat="1" applyFont="1" applyBorder="1" applyAlignment="1">
      <alignment horizontal="center" vertical="center" wrapText="1"/>
    </xf>
    <xf numFmtId="164" fontId="36" fillId="0" borderId="10" xfId="3" applyNumberFormat="1" applyFont="1" applyBorder="1" applyAlignment="1">
      <alignment horizontal="center" vertical="center" wrapText="1"/>
    </xf>
    <xf numFmtId="0" fontId="0" fillId="0" borderId="33" xfId="0" applyBorder="1"/>
    <xf numFmtId="0" fontId="31" fillId="0" borderId="0" xfId="3" applyFont="1" applyAlignment="1">
      <alignment vertical="center"/>
    </xf>
    <xf numFmtId="164" fontId="37" fillId="0" borderId="34" xfId="3" applyNumberFormat="1" applyFont="1" applyBorder="1" applyAlignment="1">
      <alignment horizontal="center" vertical="center" wrapText="1"/>
    </xf>
    <xf numFmtId="164" fontId="51" fillId="0" borderId="37" xfId="3" applyNumberFormat="1" applyFont="1" applyBorder="1" applyAlignment="1">
      <alignment vertical="center"/>
    </xf>
    <xf numFmtId="0" fontId="31" fillId="0" borderId="38" xfId="3" applyFont="1" applyBorder="1" applyAlignment="1">
      <alignment horizontal="center" vertical="center"/>
    </xf>
    <xf numFmtId="0" fontId="31" fillId="0" borderId="39" xfId="1" applyFont="1" applyBorder="1" applyAlignment="1">
      <alignment horizontal="left" vertical="center"/>
    </xf>
    <xf numFmtId="169" fontId="36" fillId="0" borderId="39" xfId="3" applyNumberFormat="1" applyFont="1" applyBorder="1" applyAlignment="1">
      <alignment horizontal="center" vertical="center" wrapText="1"/>
    </xf>
    <xf numFmtId="0" fontId="36" fillId="0" borderId="39" xfId="3" applyFont="1" applyBorder="1" applyAlignment="1">
      <alignment horizontal="center" vertical="center" wrapText="1"/>
    </xf>
    <xf numFmtId="170" fontId="36" fillId="0" borderId="39" xfId="3" applyNumberFormat="1" applyFont="1" applyBorder="1" applyAlignment="1">
      <alignment horizontal="center" vertical="center" wrapText="1"/>
    </xf>
    <xf numFmtId="164" fontId="36" fillId="0" borderId="39" xfId="3" applyNumberFormat="1" applyFont="1" applyBorder="1" applyAlignment="1">
      <alignment horizontal="center" vertical="center" wrapText="1"/>
    </xf>
    <xf numFmtId="164" fontId="32" fillId="0" borderId="40" xfId="3" applyNumberFormat="1" applyFont="1" applyBorder="1" applyAlignment="1">
      <alignment horizontal="left" vertical="top" wrapText="1"/>
    </xf>
    <xf numFmtId="0" fontId="53" fillId="4" borderId="26" xfId="0" applyFont="1" applyFill="1" applyBorder="1" applyAlignment="1">
      <alignment vertical="center"/>
    </xf>
    <xf numFmtId="164" fontId="54" fillId="4" borderId="28" xfId="0" applyNumberFormat="1" applyFont="1" applyFill="1" applyBorder="1" applyAlignment="1">
      <alignment vertical="center"/>
    </xf>
    <xf numFmtId="41" fontId="29" fillId="0" borderId="1" xfId="2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41" fontId="29" fillId="0" borderId="10" xfId="2" applyFont="1" applyBorder="1" applyAlignment="1">
      <alignment horizontal="center" vertical="center" wrapText="1"/>
    </xf>
    <xf numFmtId="0" fontId="56" fillId="0" borderId="46" xfId="0" applyFont="1" applyBorder="1" applyAlignment="1">
      <alignment horizontal="center"/>
    </xf>
    <xf numFmtId="41" fontId="56" fillId="0" borderId="4" xfId="0" applyNumberFormat="1" applyFont="1" applyBorder="1"/>
    <xf numFmtId="41" fontId="56" fillId="0" borderId="44" xfId="0" applyNumberFormat="1" applyFont="1" applyBorder="1"/>
    <xf numFmtId="0" fontId="56" fillId="0" borderId="47" xfId="0" applyFont="1" applyBorder="1" applyAlignment="1">
      <alignment horizontal="center"/>
    </xf>
    <xf numFmtId="41" fontId="56" fillId="0" borderId="6" xfId="0" applyNumberFormat="1" applyFont="1" applyBorder="1"/>
    <xf numFmtId="41" fontId="56" fillId="0" borderId="48" xfId="0" applyNumberFormat="1" applyFont="1" applyBorder="1"/>
    <xf numFmtId="0" fontId="56" fillId="0" borderId="49" xfId="0" applyFont="1" applyBorder="1" applyAlignment="1">
      <alignment horizontal="center"/>
    </xf>
    <xf numFmtId="41" fontId="56" fillId="0" borderId="5" xfId="0" applyNumberFormat="1" applyFont="1" applyBorder="1"/>
    <xf numFmtId="41" fontId="56" fillId="0" borderId="45" xfId="0" applyNumberFormat="1" applyFont="1" applyBorder="1"/>
    <xf numFmtId="0" fontId="58" fillId="0" borderId="0" xfId="0" applyFont="1"/>
    <xf numFmtId="0" fontId="59" fillId="0" borderId="0" xfId="0" applyFont="1" applyAlignment="1">
      <alignment horizontal="center"/>
    </xf>
    <xf numFmtId="43" fontId="58" fillId="0" borderId="0" xfId="0" applyNumberFormat="1" applyFont="1"/>
    <xf numFmtId="164" fontId="58" fillId="0" borderId="0" xfId="0" applyNumberFormat="1" applyFont="1"/>
    <xf numFmtId="0" fontId="58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7" fillId="0" borderId="24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1" fillId="2" borderId="15" xfId="1" applyFont="1" applyFill="1" applyBorder="1" applyAlignment="1">
      <alignment horizontal="center" vertical="center"/>
    </xf>
    <xf numFmtId="0" fontId="1" fillId="2" borderId="16" xfId="1" applyFont="1" applyFill="1" applyBorder="1" applyAlignment="1">
      <alignment horizontal="center" vertical="center"/>
    </xf>
    <xf numFmtId="41" fontId="1" fillId="2" borderId="2" xfId="2" applyFont="1" applyFill="1" applyBorder="1" applyAlignment="1">
      <alignment horizontal="center" vertical="center"/>
    </xf>
    <xf numFmtId="41" fontId="1" fillId="2" borderId="16" xfId="2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2" borderId="2" xfId="1" applyFont="1" applyFill="1" applyBorder="1"/>
    <xf numFmtId="0" fontId="1" fillId="2" borderId="20" xfId="1" applyFont="1" applyFill="1" applyBorder="1"/>
    <xf numFmtId="0" fontId="1" fillId="2" borderId="2" xfId="1" applyFont="1" applyFill="1" applyBorder="1" applyAlignment="1">
      <alignment horizontal="center" wrapText="1"/>
    </xf>
    <xf numFmtId="0" fontId="1" fillId="2" borderId="20" xfId="1" applyFont="1" applyFill="1" applyBorder="1" applyAlignment="1">
      <alignment horizontal="center" wrapText="1"/>
    </xf>
    <xf numFmtId="0" fontId="1" fillId="2" borderId="18" xfId="1" applyFont="1" applyFill="1" applyBorder="1" applyAlignment="1">
      <alignment horizontal="center"/>
    </xf>
    <xf numFmtId="0" fontId="1" fillId="2" borderId="19" xfId="1" applyFont="1" applyFill="1" applyBorder="1" applyAlignment="1">
      <alignment horizontal="center"/>
    </xf>
    <xf numFmtId="41" fontId="1" fillId="2" borderId="3" xfId="2" applyFont="1" applyFill="1" applyBorder="1" applyAlignment="1">
      <alignment horizontal="center" wrapText="1"/>
    </xf>
    <xf numFmtId="41" fontId="1" fillId="2" borderId="23" xfId="2" applyFont="1" applyFill="1" applyBorder="1" applyAlignment="1">
      <alignment horizontal="center" wrapText="1"/>
    </xf>
    <xf numFmtId="0" fontId="1" fillId="2" borderId="2" xfId="1" applyFont="1" applyFill="1" applyBorder="1" applyAlignment="1">
      <alignment horizontal="center"/>
    </xf>
    <xf numFmtId="0" fontId="1" fillId="2" borderId="20" xfId="1" applyFont="1" applyFill="1" applyBorder="1" applyAlignment="1">
      <alignment horizontal="center"/>
    </xf>
    <xf numFmtId="0" fontId="2" fillId="4" borderId="1" xfId="1" applyFill="1" applyBorder="1" applyAlignment="1">
      <alignment horizontal="right"/>
    </xf>
    <xf numFmtId="41" fontId="2" fillId="0" borderId="1" xfId="2" applyFont="1" applyBorder="1" applyAlignment="1">
      <alignment horizontal="center" vertical="center"/>
    </xf>
    <xf numFmtId="41" fontId="2" fillId="0" borderId="1" xfId="2" applyFont="1" applyBorder="1" applyAlignment="1">
      <alignment horizontal="center" vertical="center" wrapText="1"/>
    </xf>
    <xf numFmtId="0" fontId="32" fillId="0" borderId="0" xfId="1" applyFont="1" applyAlignment="1">
      <alignment horizontal="center"/>
    </xf>
    <xf numFmtId="0" fontId="53" fillId="4" borderId="41" xfId="0" applyFont="1" applyFill="1" applyBorder="1" applyAlignment="1">
      <alignment horizontal="left" vertical="center"/>
    </xf>
    <xf numFmtId="0" fontId="53" fillId="4" borderId="42" xfId="0" applyFont="1" applyFill="1" applyBorder="1" applyAlignment="1">
      <alignment horizontal="left" vertical="center"/>
    </xf>
    <xf numFmtId="0" fontId="53" fillId="4" borderId="43" xfId="0" applyFont="1" applyFill="1" applyBorder="1" applyAlignment="1">
      <alignment horizontal="left" vertical="center"/>
    </xf>
    <xf numFmtId="0" fontId="57" fillId="0" borderId="1" xfId="0" applyFont="1" applyBorder="1" applyAlignment="1">
      <alignment horizontal="center"/>
    </xf>
    <xf numFmtId="0" fontId="29" fillId="0" borderId="44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166" fontId="55" fillId="0" borderId="46" xfId="7" applyNumberFormat="1" applyFont="1" applyFill="1" applyBorder="1" applyAlignment="1">
      <alignment horizontal="center" vertical="center" wrapText="1"/>
    </xf>
    <xf numFmtId="166" fontId="55" fillId="0" borderId="47" xfId="7" applyNumberFormat="1" applyFont="1" applyFill="1" applyBorder="1" applyAlignment="1">
      <alignment horizontal="center" vertical="center" wrapText="1"/>
    </xf>
    <xf numFmtId="166" fontId="55" fillId="0" borderId="49" xfId="7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/>
    </xf>
    <xf numFmtId="0" fontId="15" fillId="8" borderId="10" xfId="0" applyFont="1" applyFill="1" applyBorder="1" applyAlignment="1">
      <alignment horizontal="center"/>
    </xf>
    <xf numFmtId="0" fontId="15" fillId="8" borderId="11" xfId="0" applyFont="1" applyFill="1" applyBorder="1" applyAlignment="1">
      <alignment horizontal="center"/>
    </xf>
    <xf numFmtId="0" fontId="15" fillId="14" borderId="10" xfId="0" applyFont="1" applyFill="1" applyBorder="1" applyAlignment="1">
      <alignment horizontal="center"/>
    </xf>
    <xf numFmtId="0" fontId="15" fillId="14" borderId="11" xfId="0" applyFont="1" applyFill="1" applyBorder="1" applyAlignment="1">
      <alignment horizontal="center"/>
    </xf>
  </cellXfs>
  <cellStyles count="8">
    <cellStyle name="Comma" xfId="7" builtinId="3"/>
    <cellStyle name="Comma [0]" xfId="2" builtinId="6"/>
    <cellStyle name="Comma 2" xfId="6" xr:uid="{740B15BF-550C-428F-9BDC-66230AF377F6}"/>
    <cellStyle name="Comma 2 2" xfId="5" xr:uid="{B88BD319-6E29-4AA2-9E76-93D75B9C6215}"/>
    <cellStyle name="Normal" xfId="0" builtinId="0"/>
    <cellStyle name="Normal 2" xfId="1" xr:uid="{4A3E2E47-676D-47DC-AD45-232CEDD0F170}"/>
    <cellStyle name="Normal 2 2" xfId="4" xr:uid="{31E94A4D-C877-4030-A4E9-F1E9BFD429B0}"/>
    <cellStyle name="Normal 3" xfId="3" xr:uid="{9A7BDFE6-D412-460F-8493-8A8D707C57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yah Sischasari" id="{D2792150-A2D2-4046-8401-DA87758B4D26}" userId="eedaf55895e23143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9" dT="2024-04-24T04:06:50.88" personId="{D2792150-A2D2-4046-8401-DA87758B4D26}" id="{68166DDC-7343-4489-97D3-8AF49B64CE5E}">
    <text xml:space="preserve">makasih ya....aku hutang budi sama sampeyan
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FE21C-A45B-46B0-969D-6249205D3FB6}">
  <dimension ref="A1:E12"/>
  <sheetViews>
    <sheetView workbookViewId="0">
      <selection activeCell="I7" sqref="I7"/>
    </sheetView>
  </sheetViews>
  <sheetFormatPr defaultRowHeight="14.5"/>
  <cols>
    <col min="1" max="2" width="12.453125" customWidth="1"/>
    <col min="3" max="3" width="11.54296875" customWidth="1"/>
    <col min="4" max="4" width="14.54296875" customWidth="1"/>
    <col min="5" max="5" width="16.542968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348" t="s">
        <v>5</v>
      </c>
      <c r="B2" s="349">
        <v>2023</v>
      </c>
      <c r="C2" s="3">
        <v>1</v>
      </c>
      <c r="D2" s="3" t="s">
        <v>6</v>
      </c>
      <c r="E2" s="349">
        <v>250</v>
      </c>
    </row>
    <row r="3" spans="1:5">
      <c r="A3" s="348"/>
      <c r="B3" s="350"/>
      <c r="C3" s="3">
        <v>2</v>
      </c>
      <c r="D3" s="3" t="s">
        <v>6</v>
      </c>
      <c r="E3" s="350"/>
    </row>
    <row r="4" spans="1:5">
      <c r="A4" s="348" t="s">
        <v>7</v>
      </c>
      <c r="B4" s="349">
        <v>2022</v>
      </c>
      <c r="C4" s="3">
        <v>3</v>
      </c>
      <c r="D4" s="3" t="s">
        <v>6</v>
      </c>
      <c r="E4" s="349">
        <v>221</v>
      </c>
    </row>
    <row r="5" spans="1:5">
      <c r="A5" s="348"/>
      <c r="B5" s="350"/>
      <c r="C5" s="3">
        <v>4</v>
      </c>
      <c r="D5" s="3" t="s">
        <v>6</v>
      </c>
      <c r="E5" s="350"/>
    </row>
    <row r="6" spans="1:5">
      <c r="A6" s="348" t="s">
        <v>8</v>
      </c>
      <c r="B6" s="349">
        <v>2021</v>
      </c>
      <c r="C6" s="3">
        <v>5</v>
      </c>
      <c r="D6" s="3" t="s">
        <v>6</v>
      </c>
      <c r="E6" s="349">
        <v>195</v>
      </c>
    </row>
    <row r="7" spans="1:5">
      <c r="A7" s="348"/>
      <c r="B7" s="350"/>
      <c r="C7" s="3">
        <v>6</v>
      </c>
      <c r="D7" s="3" t="s">
        <v>6</v>
      </c>
      <c r="E7" s="350"/>
    </row>
    <row r="8" spans="1:5">
      <c r="A8" s="349" t="s">
        <v>9</v>
      </c>
      <c r="B8" s="3">
        <v>2020</v>
      </c>
      <c r="C8" s="349">
        <v>7</v>
      </c>
      <c r="D8" s="349" t="s">
        <v>6</v>
      </c>
      <c r="E8" s="2">
        <v>187</v>
      </c>
    </row>
    <row r="9" spans="1:5">
      <c r="A9" s="351"/>
      <c r="B9" s="3">
        <v>2019</v>
      </c>
      <c r="C9" s="351"/>
      <c r="D9" s="351"/>
      <c r="E9" s="2">
        <v>9</v>
      </c>
    </row>
    <row r="10" spans="1:5">
      <c r="A10" s="351"/>
      <c r="B10" s="3">
        <v>2018</v>
      </c>
      <c r="C10" s="351"/>
      <c r="D10" s="351"/>
      <c r="E10" s="2">
        <v>2</v>
      </c>
    </row>
    <row r="11" spans="1:5">
      <c r="A11" s="350"/>
      <c r="B11" s="3">
        <v>2017</v>
      </c>
      <c r="C11" s="350"/>
      <c r="D11" s="350"/>
      <c r="E11" s="2">
        <v>2</v>
      </c>
    </row>
    <row r="12" spans="1:5">
      <c r="A12" s="4"/>
      <c r="B12" s="4"/>
      <c r="C12" s="5" t="s">
        <v>10</v>
      </c>
      <c r="D12" s="1" t="s">
        <v>11</v>
      </c>
      <c r="E12" s="3">
        <f>SUM(E2:E11)</f>
        <v>866</v>
      </c>
    </row>
  </sheetData>
  <mergeCells count="12">
    <mergeCell ref="C8:C11"/>
    <mergeCell ref="D8:D11"/>
    <mergeCell ref="A8:A11"/>
    <mergeCell ref="A6:A7"/>
    <mergeCell ref="A4:A5"/>
    <mergeCell ref="A2:A3"/>
    <mergeCell ref="E6:E7"/>
    <mergeCell ref="E4:E5"/>
    <mergeCell ref="E2:E3"/>
    <mergeCell ref="B6:B7"/>
    <mergeCell ref="B4:B5"/>
    <mergeCell ref="B2:B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B3856-5B7F-4D69-8EB6-B3EE7D3B97EB}">
  <dimension ref="A1:H78"/>
  <sheetViews>
    <sheetView topLeftCell="A18" workbookViewId="0">
      <selection activeCell="F16" sqref="F16"/>
    </sheetView>
  </sheetViews>
  <sheetFormatPr defaultRowHeight="14.5"/>
  <cols>
    <col min="2" max="2" width="14.81640625" customWidth="1"/>
    <col min="3" max="3" width="23.453125" customWidth="1"/>
    <col min="4" max="4" width="10.7265625" customWidth="1"/>
    <col min="5" max="5" width="14.453125" customWidth="1"/>
    <col min="6" max="6" width="14.6328125" customWidth="1"/>
    <col min="7" max="7" width="19.453125" customWidth="1"/>
    <col min="8" max="8" width="14.08984375" customWidth="1"/>
    <col min="9" max="9" width="15.26953125" customWidth="1"/>
    <col min="10" max="10" width="16.1796875" customWidth="1"/>
    <col min="11" max="11" width="9.1796875" customWidth="1"/>
    <col min="12" max="12" width="17" customWidth="1"/>
  </cols>
  <sheetData>
    <row r="1" spans="1:8" ht="43.5">
      <c r="A1" s="11" t="s">
        <v>12</v>
      </c>
      <c r="B1" s="11" t="s">
        <v>13</v>
      </c>
      <c r="C1" s="12" t="s">
        <v>14</v>
      </c>
      <c r="D1" s="11" t="s">
        <v>15</v>
      </c>
      <c r="E1" s="11" t="s">
        <v>16</v>
      </c>
      <c r="F1" s="11" t="s">
        <v>17</v>
      </c>
      <c r="G1" s="11" t="s">
        <v>18</v>
      </c>
      <c r="H1" s="11" t="s">
        <v>19</v>
      </c>
    </row>
    <row r="2" spans="1:8" s="71" customFormat="1" ht="15" customHeight="1">
      <c r="A2" s="16">
        <v>1</v>
      </c>
      <c r="B2" s="377" t="s">
        <v>20</v>
      </c>
      <c r="C2" s="160" t="s">
        <v>1573</v>
      </c>
      <c r="D2" s="161">
        <v>370.52</v>
      </c>
      <c r="E2" s="17">
        <v>10000000</v>
      </c>
      <c r="F2" s="17">
        <f>D2*E2</f>
        <v>3705200000</v>
      </c>
      <c r="G2" s="13">
        <v>20</v>
      </c>
      <c r="H2" s="17">
        <f>F2/G2</f>
        <v>185260000</v>
      </c>
    </row>
    <row r="3" spans="1:8" s="71" customFormat="1" ht="15" customHeight="1">
      <c r="A3" s="16">
        <v>2</v>
      </c>
      <c r="B3" s="377"/>
      <c r="C3" s="160" t="s">
        <v>1574</v>
      </c>
      <c r="D3" s="161">
        <v>373.65999999999997</v>
      </c>
      <c r="E3" s="17">
        <v>10000000</v>
      </c>
      <c r="F3" s="17">
        <f t="shared" ref="F3:F66" si="0">D3*E3</f>
        <v>3736599999.9999995</v>
      </c>
      <c r="G3" s="13">
        <v>20</v>
      </c>
      <c r="H3" s="17">
        <f t="shared" ref="H3:H66" si="1">F3/G3</f>
        <v>186829999.99999997</v>
      </c>
    </row>
    <row r="4" spans="1:8" s="71" customFormat="1" ht="15" customHeight="1">
      <c r="A4" s="16">
        <v>3</v>
      </c>
      <c r="B4" s="377"/>
      <c r="C4" s="160" t="s">
        <v>1575</v>
      </c>
      <c r="D4" s="161">
        <v>408.1</v>
      </c>
      <c r="E4" s="17">
        <v>10000000</v>
      </c>
      <c r="F4" s="17">
        <f t="shared" si="0"/>
        <v>4081000000</v>
      </c>
      <c r="G4" s="13">
        <v>20</v>
      </c>
      <c r="H4" s="17">
        <f t="shared" si="1"/>
        <v>204050000</v>
      </c>
    </row>
    <row r="5" spans="1:8" s="71" customFormat="1" ht="15" customHeight="1">
      <c r="A5" s="16">
        <v>4</v>
      </c>
      <c r="B5" s="377"/>
      <c r="C5" s="160" t="s">
        <v>1576</v>
      </c>
      <c r="D5" s="161">
        <v>33.44</v>
      </c>
      <c r="E5" s="17">
        <v>10000000</v>
      </c>
      <c r="F5" s="17">
        <f t="shared" si="0"/>
        <v>334400000</v>
      </c>
      <c r="G5" s="13">
        <v>20</v>
      </c>
      <c r="H5" s="17">
        <f t="shared" si="1"/>
        <v>16720000</v>
      </c>
    </row>
    <row r="6" spans="1:8" s="71" customFormat="1" ht="15" customHeight="1">
      <c r="A6" s="16">
        <v>5</v>
      </c>
      <c r="B6" s="377"/>
      <c r="C6" s="160" t="s">
        <v>1577</v>
      </c>
      <c r="D6" s="161">
        <v>42.24</v>
      </c>
      <c r="E6" s="17">
        <v>10000000</v>
      </c>
      <c r="F6" s="17">
        <f t="shared" si="0"/>
        <v>422400000</v>
      </c>
      <c r="G6" s="13">
        <v>20</v>
      </c>
      <c r="H6" s="17">
        <f t="shared" si="1"/>
        <v>21120000</v>
      </c>
    </row>
    <row r="7" spans="1:8" s="71" customFormat="1" ht="15" customHeight="1">
      <c r="A7" s="16">
        <v>6</v>
      </c>
      <c r="B7" s="376" t="s">
        <v>1578</v>
      </c>
      <c r="C7" s="160" t="s">
        <v>1579</v>
      </c>
      <c r="D7" s="161">
        <v>274.59000000000003</v>
      </c>
      <c r="E7" s="17">
        <v>10000000</v>
      </c>
      <c r="F7" s="17">
        <f t="shared" si="0"/>
        <v>2745900000.0000005</v>
      </c>
      <c r="G7" s="13">
        <v>20</v>
      </c>
      <c r="H7" s="17">
        <f t="shared" si="1"/>
        <v>137295000.00000003</v>
      </c>
    </row>
    <row r="8" spans="1:8" s="71" customFormat="1" ht="15" customHeight="1">
      <c r="A8" s="16">
        <v>7</v>
      </c>
      <c r="B8" s="376"/>
      <c r="C8" s="160" t="s">
        <v>1580</v>
      </c>
      <c r="D8" s="161">
        <v>180.8</v>
      </c>
      <c r="E8" s="17">
        <v>10000000</v>
      </c>
      <c r="F8" s="17">
        <f t="shared" si="0"/>
        <v>1808000000</v>
      </c>
      <c r="G8" s="13">
        <v>20</v>
      </c>
      <c r="H8" s="17">
        <f t="shared" si="1"/>
        <v>90400000</v>
      </c>
    </row>
    <row r="9" spans="1:8" s="71" customFormat="1" ht="15" customHeight="1">
      <c r="A9" s="16">
        <v>8</v>
      </c>
      <c r="B9" s="376"/>
      <c r="C9" s="160" t="s">
        <v>1581</v>
      </c>
      <c r="D9" s="161">
        <v>388.72499999999997</v>
      </c>
      <c r="E9" s="17">
        <v>10000000</v>
      </c>
      <c r="F9" s="17">
        <f t="shared" si="0"/>
        <v>3887249999.9999995</v>
      </c>
      <c r="G9" s="13">
        <v>20</v>
      </c>
      <c r="H9" s="17">
        <f t="shared" si="1"/>
        <v>194362499.99999997</v>
      </c>
    </row>
    <row r="10" spans="1:8" s="71" customFormat="1" ht="15" customHeight="1">
      <c r="A10" s="16">
        <v>9</v>
      </c>
      <c r="B10" s="376"/>
      <c r="C10" s="160" t="s">
        <v>1582</v>
      </c>
      <c r="D10" s="161">
        <v>18.239999999999998</v>
      </c>
      <c r="E10" s="17">
        <v>10000000</v>
      </c>
      <c r="F10" s="17">
        <f t="shared" si="0"/>
        <v>182399999.99999997</v>
      </c>
      <c r="G10" s="13">
        <v>20</v>
      </c>
      <c r="H10" s="17">
        <f t="shared" si="1"/>
        <v>9119999.9999999981</v>
      </c>
    </row>
    <row r="11" spans="1:8" s="71" customFormat="1" ht="15" customHeight="1">
      <c r="A11" s="16">
        <v>10</v>
      </c>
      <c r="B11" s="376"/>
      <c r="C11" s="160" t="s">
        <v>1583</v>
      </c>
      <c r="D11" s="161">
        <v>14.629999999999999</v>
      </c>
      <c r="E11" s="17">
        <v>10000000</v>
      </c>
      <c r="F11" s="17">
        <f t="shared" si="0"/>
        <v>146300000</v>
      </c>
      <c r="G11" s="13">
        <v>20</v>
      </c>
      <c r="H11" s="17">
        <f t="shared" si="1"/>
        <v>7315000</v>
      </c>
    </row>
    <row r="12" spans="1:8" s="71" customFormat="1" ht="15" customHeight="1">
      <c r="A12" s="16">
        <v>11</v>
      </c>
      <c r="B12" s="376"/>
      <c r="C12" s="160" t="s">
        <v>1584</v>
      </c>
      <c r="D12" s="161">
        <v>388.72499999999997</v>
      </c>
      <c r="E12" s="17">
        <v>10000000</v>
      </c>
      <c r="F12" s="17">
        <f t="shared" si="0"/>
        <v>3887249999.9999995</v>
      </c>
      <c r="G12" s="13">
        <v>20</v>
      </c>
      <c r="H12" s="17">
        <f t="shared" si="1"/>
        <v>194362499.99999997</v>
      </c>
    </row>
    <row r="13" spans="1:8" s="71" customFormat="1" ht="15" customHeight="1">
      <c r="A13" s="16">
        <v>12</v>
      </c>
      <c r="B13" s="376"/>
      <c r="C13" s="160" t="s">
        <v>1585</v>
      </c>
      <c r="D13" s="161">
        <v>18.239999999999998</v>
      </c>
      <c r="E13" s="17">
        <v>10000000</v>
      </c>
      <c r="F13" s="17">
        <f t="shared" si="0"/>
        <v>182399999.99999997</v>
      </c>
      <c r="G13" s="13">
        <v>20</v>
      </c>
      <c r="H13" s="17">
        <f t="shared" si="1"/>
        <v>9119999.9999999981</v>
      </c>
    </row>
    <row r="14" spans="1:8" s="71" customFormat="1" ht="15" customHeight="1">
      <c r="A14" s="16">
        <v>13</v>
      </c>
      <c r="B14" s="376"/>
      <c r="C14" s="160" t="s">
        <v>1586</v>
      </c>
      <c r="D14" s="161">
        <v>18.239999999999998</v>
      </c>
      <c r="E14" s="17">
        <v>10000000</v>
      </c>
      <c r="F14" s="17">
        <f t="shared" si="0"/>
        <v>182399999.99999997</v>
      </c>
      <c r="G14" s="13">
        <v>20</v>
      </c>
      <c r="H14" s="17">
        <f t="shared" si="1"/>
        <v>9119999.9999999981</v>
      </c>
    </row>
    <row r="15" spans="1:8" s="71" customFormat="1" ht="15" customHeight="1">
      <c r="A15" s="16">
        <v>14</v>
      </c>
      <c r="B15" s="376" t="s">
        <v>1587</v>
      </c>
      <c r="C15" s="160" t="s">
        <v>1579</v>
      </c>
      <c r="D15" s="161">
        <v>274.59000000000003</v>
      </c>
      <c r="E15" s="17">
        <v>10000000</v>
      </c>
      <c r="F15" s="17">
        <f t="shared" si="0"/>
        <v>2745900000.0000005</v>
      </c>
      <c r="G15" s="13">
        <v>20</v>
      </c>
      <c r="H15" s="17">
        <f t="shared" si="1"/>
        <v>137295000.00000003</v>
      </c>
    </row>
    <row r="16" spans="1:8" s="71" customFormat="1" ht="15" customHeight="1">
      <c r="A16" s="16">
        <v>15</v>
      </c>
      <c r="B16" s="376"/>
      <c r="C16" s="160" t="s">
        <v>1580</v>
      </c>
      <c r="D16" s="161">
        <v>180.8</v>
      </c>
      <c r="E16" s="17">
        <v>10000000</v>
      </c>
      <c r="F16" s="17">
        <f t="shared" si="0"/>
        <v>1808000000</v>
      </c>
      <c r="G16" s="13">
        <v>20</v>
      </c>
      <c r="H16" s="17">
        <f t="shared" si="1"/>
        <v>90400000</v>
      </c>
    </row>
    <row r="17" spans="1:8" s="71" customFormat="1" ht="15" customHeight="1">
      <c r="A17" s="16">
        <v>16</v>
      </c>
      <c r="B17" s="376"/>
      <c r="C17" s="160" t="s">
        <v>1588</v>
      </c>
      <c r="D17" s="161">
        <v>55.000000000000007</v>
      </c>
      <c r="E17" s="17">
        <v>10000000</v>
      </c>
      <c r="F17" s="17">
        <f t="shared" si="0"/>
        <v>550000000.00000012</v>
      </c>
      <c r="G17" s="13">
        <v>20</v>
      </c>
      <c r="H17" s="17">
        <f t="shared" si="1"/>
        <v>27500000.000000007</v>
      </c>
    </row>
    <row r="18" spans="1:8" s="71" customFormat="1" ht="15" customHeight="1">
      <c r="A18" s="16">
        <v>17</v>
      </c>
      <c r="B18" s="376"/>
      <c r="C18" s="160" t="s">
        <v>1589</v>
      </c>
      <c r="D18" s="161">
        <v>389.82</v>
      </c>
      <c r="E18" s="17">
        <v>10000000</v>
      </c>
      <c r="F18" s="17">
        <f t="shared" si="0"/>
        <v>3898200000</v>
      </c>
      <c r="G18" s="13">
        <v>20</v>
      </c>
      <c r="H18" s="17">
        <f t="shared" si="1"/>
        <v>194910000</v>
      </c>
    </row>
    <row r="19" spans="1:8" s="71" customFormat="1" ht="15" customHeight="1">
      <c r="A19" s="16">
        <v>18</v>
      </c>
      <c r="B19" s="376"/>
      <c r="C19" s="160" t="s">
        <v>1590</v>
      </c>
      <c r="D19" s="161">
        <v>352.44000000000005</v>
      </c>
      <c r="E19" s="17">
        <v>10000000</v>
      </c>
      <c r="F19" s="17">
        <f t="shared" si="0"/>
        <v>3524400000.0000005</v>
      </c>
      <c r="G19" s="13">
        <v>20</v>
      </c>
      <c r="H19" s="17">
        <f t="shared" si="1"/>
        <v>176220000.00000003</v>
      </c>
    </row>
    <row r="20" spans="1:8" s="71" customFormat="1" ht="15" customHeight="1">
      <c r="A20" s="16">
        <v>19</v>
      </c>
      <c r="B20" s="376"/>
      <c r="C20" s="160" t="s">
        <v>1591</v>
      </c>
      <c r="D20" s="161">
        <v>20.5</v>
      </c>
      <c r="E20" s="17">
        <v>10000000</v>
      </c>
      <c r="F20" s="17">
        <f t="shared" si="0"/>
        <v>205000000</v>
      </c>
      <c r="G20" s="13">
        <v>20</v>
      </c>
      <c r="H20" s="17">
        <f t="shared" si="1"/>
        <v>10250000</v>
      </c>
    </row>
    <row r="21" spans="1:8" s="71" customFormat="1" ht="15" customHeight="1">
      <c r="A21" s="16">
        <v>20</v>
      </c>
      <c r="B21" s="376"/>
      <c r="C21" s="160" t="s">
        <v>1592</v>
      </c>
      <c r="D21" s="161">
        <v>16.399999999999999</v>
      </c>
      <c r="E21" s="17">
        <v>10000000</v>
      </c>
      <c r="F21" s="17">
        <f t="shared" si="0"/>
        <v>164000000</v>
      </c>
      <c r="G21" s="13">
        <v>20</v>
      </c>
      <c r="H21" s="17">
        <f t="shared" si="1"/>
        <v>8200000</v>
      </c>
    </row>
    <row r="22" spans="1:8" s="71" customFormat="1" ht="15" customHeight="1">
      <c r="A22" s="16">
        <v>21</v>
      </c>
      <c r="B22" s="376"/>
      <c r="C22" s="160" t="s">
        <v>1593</v>
      </c>
      <c r="D22" s="161">
        <v>154.16</v>
      </c>
      <c r="E22" s="17">
        <v>10000000</v>
      </c>
      <c r="F22" s="17">
        <f t="shared" si="0"/>
        <v>1541600000</v>
      </c>
      <c r="G22" s="13">
        <v>20</v>
      </c>
      <c r="H22" s="17">
        <f t="shared" si="1"/>
        <v>77080000</v>
      </c>
    </row>
    <row r="23" spans="1:8" s="71" customFormat="1" ht="15" customHeight="1">
      <c r="A23" s="16">
        <v>22</v>
      </c>
      <c r="B23" s="376"/>
      <c r="C23" s="160" t="s">
        <v>1594</v>
      </c>
      <c r="D23" s="161">
        <v>12.42</v>
      </c>
      <c r="E23" s="17">
        <v>10000000</v>
      </c>
      <c r="F23" s="17">
        <f t="shared" si="0"/>
        <v>124200000</v>
      </c>
      <c r="G23" s="13">
        <v>20</v>
      </c>
      <c r="H23" s="17">
        <f t="shared" si="1"/>
        <v>6210000</v>
      </c>
    </row>
    <row r="24" spans="1:8" s="71" customFormat="1" ht="15" customHeight="1">
      <c r="A24" s="16">
        <v>23</v>
      </c>
      <c r="B24" s="376"/>
      <c r="C24" s="160" t="s">
        <v>1595</v>
      </c>
      <c r="D24" s="161">
        <v>21.56</v>
      </c>
      <c r="E24" s="17">
        <v>10000000</v>
      </c>
      <c r="F24" s="17">
        <f t="shared" si="0"/>
        <v>215600000</v>
      </c>
      <c r="G24" s="13">
        <v>20</v>
      </c>
      <c r="H24" s="17">
        <f t="shared" si="1"/>
        <v>10780000</v>
      </c>
    </row>
    <row r="25" spans="1:8" s="71" customFormat="1" ht="15" customHeight="1">
      <c r="A25" s="16">
        <v>24</v>
      </c>
      <c r="B25" s="376"/>
      <c r="C25" s="160" t="s">
        <v>1596</v>
      </c>
      <c r="D25" s="161">
        <v>21.56</v>
      </c>
      <c r="E25" s="17">
        <v>10000000</v>
      </c>
      <c r="F25" s="17">
        <f t="shared" si="0"/>
        <v>215600000</v>
      </c>
      <c r="G25" s="13">
        <v>20</v>
      </c>
      <c r="H25" s="17">
        <f t="shared" si="1"/>
        <v>10780000</v>
      </c>
    </row>
    <row r="26" spans="1:8" s="71" customFormat="1" ht="15" customHeight="1">
      <c r="A26" s="16">
        <v>25</v>
      </c>
      <c r="B26" s="376"/>
      <c r="C26" s="160" t="s">
        <v>1597</v>
      </c>
      <c r="D26" s="161">
        <v>21.56</v>
      </c>
      <c r="E26" s="17">
        <v>10000000</v>
      </c>
      <c r="F26" s="17">
        <f t="shared" si="0"/>
        <v>215600000</v>
      </c>
      <c r="G26" s="13">
        <v>20</v>
      </c>
      <c r="H26" s="17">
        <f t="shared" si="1"/>
        <v>10780000</v>
      </c>
    </row>
    <row r="27" spans="1:8" s="71" customFormat="1" ht="15" customHeight="1">
      <c r="A27" s="16">
        <v>26</v>
      </c>
      <c r="B27" s="376"/>
      <c r="C27" s="160" t="s">
        <v>1598</v>
      </c>
      <c r="D27" s="161">
        <v>21.56</v>
      </c>
      <c r="E27" s="17">
        <v>10000000</v>
      </c>
      <c r="F27" s="17">
        <f t="shared" si="0"/>
        <v>215600000</v>
      </c>
      <c r="G27" s="13">
        <v>20</v>
      </c>
      <c r="H27" s="17">
        <f t="shared" si="1"/>
        <v>10780000</v>
      </c>
    </row>
    <row r="28" spans="1:8" s="71" customFormat="1" ht="15" customHeight="1">
      <c r="A28" s="16">
        <v>27</v>
      </c>
      <c r="B28" s="376"/>
      <c r="C28" s="160" t="s">
        <v>1599</v>
      </c>
      <c r="D28" s="161">
        <v>21.56</v>
      </c>
      <c r="E28" s="17">
        <v>10000000</v>
      </c>
      <c r="F28" s="17">
        <f t="shared" si="0"/>
        <v>215600000</v>
      </c>
      <c r="G28" s="13">
        <v>20</v>
      </c>
      <c r="H28" s="17">
        <f t="shared" si="1"/>
        <v>10780000</v>
      </c>
    </row>
    <row r="29" spans="1:8" s="71" customFormat="1" ht="15" customHeight="1">
      <c r="A29" s="16">
        <v>28</v>
      </c>
      <c r="B29" s="376"/>
      <c r="C29" s="160" t="s">
        <v>1600</v>
      </c>
      <c r="D29" s="161">
        <v>21.56</v>
      </c>
      <c r="E29" s="17">
        <v>10000000</v>
      </c>
      <c r="F29" s="17">
        <f t="shared" si="0"/>
        <v>215600000</v>
      </c>
      <c r="G29" s="13">
        <v>20</v>
      </c>
      <c r="H29" s="17">
        <f t="shared" si="1"/>
        <v>10780000</v>
      </c>
    </row>
    <row r="30" spans="1:8" s="71" customFormat="1" ht="15" customHeight="1">
      <c r="A30" s="16">
        <v>29</v>
      </c>
      <c r="B30" s="376"/>
      <c r="C30" s="160" t="s">
        <v>1601</v>
      </c>
      <c r="D30" s="161">
        <v>21.56</v>
      </c>
      <c r="E30" s="17">
        <v>10000000</v>
      </c>
      <c r="F30" s="17">
        <f t="shared" si="0"/>
        <v>215600000</v>
      </c>
      <c r="G30" s="13">
        <v>20</v>
      </c>
      <c r="H30" s="17">
        <f t="shared" si="1"/>
        <v>10780000</v>
      </c>
    </row>
    <row r="31" spans="1:8" s="71" customFormat="1" ht="15" customHeight="1">
      <c r="A31" s="16">
        <v>30</v>
      </c>
      <c r="B31" s="376"/>
      <c r="C31" s="160" t="s">
        <v>1602</v>
      </c>
      <c r="D31" s="161">
        <v>21.56</v>
      </c>
      <c r="E31" s="17">
        <v>10000000</v>
      </c>
      <c r="F31" s="17">
        <f t="shared" si="0"/>
        <v>215600000</v>
      </c>
      <c r="G31" s="13">
        <v>20</v>
      </c>
      <c r="H31" s="17">
        <f t="shared" si="1"/>
        <v>10780000</v>
      </c>
    </row>
    <row r="32" spans="1:8" s="71" customFormat="1" ht="15" customHeight="1">
      <c r="A32" s="16">
        <v>31</v>
      </c>
      <c r="B32" s="376"/>
      <c r="C32" s="160" t="s">
        <v>1603</v>
      </c>
      <c r="D32" s="161">
        <v>21.56</v>
      </c>
      <c r="E32" s="17">
        <v>10000000</v>
      </c>
      <c r="F32" s="17">
        <f t="shared" si="0"/>
        <v>215600000</v>
      </c>
      <c r="G32" s="13">
        <v>20</v>
      </c>
      <c r="H32" s="17">
        <f t="shared" si="1"/>
        <v>10780000</v>
      </c>
    </row>
    <row r="33" spans="1:8" s="71" customFormat="1" ht="15" customHeight="1">
      <c r="A33" s="16">
        <v>32</v>
      </c>
      <c r="B33" s="376"/>
      <c r="C33" s="160" t="s">
        <v>1604</v>
      </c>
      <c r="D33" s="161">
        <v>21.56</v>
      </c>
      <c r="E33" s="17">
        <v>10000000</v>
      </c>
      <c r="F33" s="17">
        <f t="shared" si="0"/>
        <v>215600000</v>
      </c>
      <c r="G33" s="13">
        <v>20</v>
      </c>
      <c r="H33" s="17">
        <f t="shared" si="1"/>
        <v>10780000</v>
      </c>
    </row>
    <row r="34" spans="1:8" s="71" customFormat="1" ht="15" customHeight="1">
      <c r="A34" s="16">
        <v>33</v>
      </c>
      <c r="B34" s="376"/>
      <c r="C34" s="160" t="s">
        <v>1605</v>
      </c>
      <c r="D34" s="161">
        <v>21.56</v>
      </c>
      <c r="E34" s="17">
        <v>10000000</v>
      </c>
      <c r="F34" s="17">
        <f t="shared" si="0"/>
        <v>215600000</v>
      </c>
      <c r="G34" s="13">
        <v>20</v>
      </c>
      <c r="H34" s="17">
        <f t="shared" si="1"/>
        <v>10780000</v>
      </c>
    </row>
    <row r="35" spans="1:8" s="71" customFormat="1" ht="15" customHeight="1">
      <c r="A35" s="16">
        <v>34</v>
      </c>
      <c r="B35" s="376"/>
      <c r="C35" s="160" t="s">
        <v>1606</v>
      </c>
      <c r="D35" s="161">
        <v>21.56</v>
      </c>
      <c r="E35" s="17">
        <v>10000000</v>
      </c>
      <c r="F35" s="17">
        <f t="shared" si="0"/>
        <v>215600000</v>
      </c>
      <c r="G35" s="13">
        <v>20</v>
      </c>
      <c r="H35" s="17">
        <f t="shared" si="1"/>
        <v>10780000</v>
      </c>
    </row>
    <row r="36" spans="1:8" s="71" customFormat="1" ht="15" customHeight="1">
      <c r="A36" s="16">
        <v>35</v>
      </c>
      <c r="B36" s="376"/>
      <c r="C36" s="160" t="s">
        <v>1607</v>
      </c>
      <c r="D36" s="161">
        <v>21.56</v>
      </c>
      <c r="E36" s="17">
        <v>10000000</v>
      </c>
      <c r="F36" s="17">
        <f t="shared" si="0"/>
        <v>215600000</v>
      </c>
      <c r="G36" s="13">
        <v>20</v>
      </c>
      <c r="H36" s="17">
        <f t="shared" si="1"/>
        <v>10780000</v>
      </c>
    </row>
    <row r="37" spans="1:8" s="71" customFormat="1" ht="15" customHeight="1">
      <c r="A37" s="16">
        <v>36</v>
      </c>
      <c r="B37" s="376"/>
      <c r="C37" s="160" t="s">
        <v>1608</v>
      </c>
      <c r="D37" s="161">
        <v>21.56</v>
      </c>
      <c r="E37" s="17">
        <v>10000000</v>
      </c>
      <c r="F37" s="17">
        <f t="shared" si="0"/>
        <v>215600000</v>
      </c>
      <c r="G37" s="13">
        <v>20</v>
      </c>
      <c r="H37" s="17">
        <f t="shared" si="1"/>
        <v>10780000</v>
      </c>
    </row>
    <row r="38" spans="1:8" s="71" customFormat="1" ht="15" customHeight="1">
      <c r="A38" s="16">
        <v>37</v>
      </c>
      <c r="B38" s="376"/>
      <c r="C38" s="160" t="s">
        <v>1609</v>
      </c>
      <c r="D38" s="161">
        <v>21.56</v>
      </c>
      <c r="E38" s="17">
        <v>10000000</v>
      </c>
      <c r="F38" s="17">
        <f t="shared" si="0"/>
        <v>215600000</v>
      </c>
      <c r="G38" s="13">
        <v>20</v>
      </c>
      <c r="H38" s="17">
        <f t="shared" si="1"/>
        <v>10780000</v>
      </c>
    </row>
    <row r="39" spans="1:8" s="71" customFormat="1" ht="15" customHeight="1">
      <c r="A39" s="16">
        <v>38</v>
      </c>
      <c r="B39" s="376"/>
      <c r="C39" s="160" t="s">
        <v>1610</v>
      </c>
      <c r="D39" s="161">
        <v>21.56</v>
      </c>
      <c r="E39" s="17">
        <v>10000000</v>
      </c>
      <c r="F39" s="17">
        <f t="shared" si="0"/>
        <v>215600000</v>
      </c>
      <c r="G39" s="13">
        <v>20</v>
      </c>
      <c r="H39" s="17">
        <f t="shared" si="1"/>
        <v>10780000</v>
      </c>
    </row>
    <row r="40" spans="1:8" s="71" customFormat="1" ht="15" customHeight="1">
      <c r="A40" s="16">
        <v>39</v>
      </c>
      <c r="B40" s="376"/>
      <c r="C40" s="160" t="s">
        <v>1611</v>
      </c>
      <c r="D40" s="161">
        <v>21.56</v>
      </c>
      <c r="E40" s="17">
        <v>10000000</v>
      </c>
      <c r="F40" s="17">
        <f t="shared" si="0"/>
        <v>215600000</v>
      </c>
      <c r="G40" s="13">
        <v>20</v>
      </c>
      <c r="H40" s="17">
        <f t="shared" si="1"/>
        <v>10780000</v>
      </c>
    </row>
    <row r="41" spans="1:8" s="71" customFormat="1" ht="15" customHeight="1">
      <c r="A41" s="16">
        <v>40</v>
      </c>
      <c r="B41" s="376"/>
      <c r="C41" s="160" t="s">
        <v>1612</v>
      </c>
      <c r="D41" s="161">
        <v>29.109999999999996</v>
      </c>
      <c r="E41" s="17">
        <v>10000000</v>
      </c>
      <c r="F41" s="17">
        <f t="shared" si="0"/>
        <v>291099999.99999994</v>
      </c>
      <c r="G41" s="13">
        <v>20</v>
      </c>
      <c r="H41" s="17">
        <f t="shared" si="1"/>
        <v>14554999.999999996</v>
      </c>
    </row>
    <row r="42" spans="1:8" s="71" customFormat="1" ht="15" customHeight="1">
      <c r="A42" s="16">
        <v>41</v>
      </c>
      <c r="B42" s="376"/>
      <c r="C42" s="160" t="s">
        <v>1613</v>
      </c>
      <c r="D42" s="161">
        <v>29.109999999999996</v>
      </c>
      <c r="E42" s="17">
        <v>10000000</v>
      </c>
      <c r="F42" s="17">
        <f t="shared" si="0"/>
        <v>291099999.99999994</v>
      </c>
      <c r="G42" s="13">
        <v>20</v>
      </c>
      <c r="H42" s="17">
        <f t="shared" si="1"/>
        <v>14554999.999999996</v>
      </c>
    </row>
    <row r="43" spans="1:8" s="71" customFormat="1" ht="15" customHeight="1">
      <c r="A43" s="16">
        <v>42</v>
      </c>
      <c r="B43" s="376"/>
      <c r="C43" s="160" t="s">
        <v>1614</v>
      </c>
      <c r="D43" s="161">
        <v>29.109999999999996</v>
      </c>
      <c r="E43" s="17">
        <v>10000000</v>
      </c>
      <c r="F43" s="17">
        <f t="shared" si="0"/>
        <v>291099999.99999994</v>
      </c>
      <c r="G43" s="13">
        <v>20</v>
      </c>
      <c r="H43" s="17">
        <f t="shared" si="1"/>
        <v>14554999.999999996</v>
      </c>
    </row>
    <row r="44" spans="1:8" s="71" customFormat="1" ht="15" customHeight="1">
      <c r="A44" s="16">
        <v>43</v>
      </c>
      <c r="B44" s="376"/>
      <c r="C44" s="160" t="s">
        <v>1615</v>
      </c>
      <c r="D44" s="161">
        <v>29.109999999999996</v>
      </c>
      <c r="E44" s="17">
        <v>10000000</v>
      </c>
      <c r="F44" s="17">
        <f t="shared" si="0"/>
        <v>291099999.99999994</v>
      </c>
      <c r="G44" s="13">
        <v>20</v>
      </c>
      <c r="H44" s="17">
        <f t="shared" si="1"/>
        <v>14554999.999999996</v>
      </c>
    </row>
    <row r="45" spans="1:8" s="71" customFormat="1" ht="15" customHeight="1">
      <c r="A45" s="16">
        <v>44</v>
      </c>
      <c r="B45" s="376"/>
      <c r="C45" s="160" t="s">
        <v>1616</v>
      </c>
      <c r="D45" s="161">
        <v>23.32</v>
      </c>
      <c r="E45" s="17">
        <v>10000000</v>
      </c>
      <c r="F45" s="17">
        <f t="shared" si="0"/>
        <v>233200000</v>
      </c>
      <c r="G45" s="13">
        <v>20</v>
      </c>
      <c r="H45" s="17">
        <f t="shared" si="1"/>
        <v>11660000</v>
      </c>
    </row>
    <row r="46" spans="1:8" s="71" customFormat="1" ht="15" customHeight="1">
      <c r="A46" s="16">
        <v>45</v>
      </c>
      <c r="B46" s="376"/>
      <c r="C46" s="160" t="s">
        <v>1617</v>
      </c>
      <c r="D46" s="161">
        <v>14.819999999999999</v>
      </c>
      <c r="E46" s="17">
        <v>10000000</v>
      </c>
      <c r="F46" s="17">
        <f t="shared" si="0"/>
        <v>148199999.99999997</v>
      </c>
      <c r="G46" s="13">
        <v>20</v>
      </c>
      <c r="H46" s="17">
        <f t="shared" si="1"/>
        <v>7409999.9999999981</v>
      </c>
    </row>
    <row r="47" spans="1:8" s="71" customFormat="1" ht="15" customHeight="1">
      <c r="A47" s="16">
        <v>46</v>
      </c>
      <c r="B47" s="376"/>
      <c r="C47" s="160" t="s">
        <v>1618</v>
      </c>
      <c r="D47" s="161">
        <v>14.819999999999999</v>
      </c>
      <c r="E47" s="17">
        <v>10000000</v>
      </c>
      <c r="F47" s="17">
        <f t="shared" si="0"/>
        <v>148199999.99999997</v>
      </c>
      <c r="G47" s="13">
        <v>20</v>
      </c>
      <c r="H47" s="17">
        <f t="shared" si="1"/>
        <v>7409999.9999999981</v>
      </c>
    </row>
    <row r="48" spans="1:8" s="71" customFormat="1" ht="15" customHeight="1">
      <c r="A48" s="16">
        <v>47</v>
      </c>
      <c r="B48" s="376"/>
      <c r="C48" s="160" t="s">
        <v>1619</v>
      </c>
      <c r="D48" s="161">
        <v>10.119999999999999</v>
      </c>
      <c r="E48" s="17">
        <v>10000000</v>
      </c>
      <c r="F48" s="17">
        <f t="shared" si="0"/>
        <v>101199999.99999999</v>
      </c>
      <c r="G48" s="13">
        <v>20</v>
      </c>
      <c r="H48" s="17">
        <f t="shared" si="1"/>
        <v>5059999.9999999991</v>
      </c>
    </row>
    <row r="49" spans="1:8" s="71" customFormat="1" ht="15" customHeight="1">
      <c r="A49" s="16">
        <v>48</v>
      </c>
      <c r="B49" s="376" t="s">
        <v>1620</v>
      </c>
      <c r="C49" s="160" t="s">
        <v>1621</v>
      </c>
      <c r="D49" s="161">
        <v>336.6</v>
      </c>
      <c r="E49" s="17">
        <v>10000000</v>
      </c>
      <c r="F49" s="17">
        <f t="shared" si="0"/>
        <v>3366000000</v>
      </c>
      <c r="G49" s="13">
        <v>20</v>
      </c>
      <c r="H49" s="17">
        <f t="shared" si="1"/>
        <v>168300000</v>
      </c>
    </row>
    <row r="50" spans="1:8" s="71" customFormat="1" ht="15" customHeight="1">
      <c r="A50" s="16">
        <v>49</v>
      </c>
      <c r="B50" s="376"/>
      <c r="C50" s="160" t="s">
        <v>1622</v>
      </c>
      <c r="D50" s="161">
        <v>23.01</v>
      </c>
      <c r="E50" s="17">
        <v>10000000</v>
      </c>
      <c r="F50" s="17">
        <f t="shared" si="0"/>
        <v>230100000.00000003</v>
      </c>
      <c r="G50" s="13">
        <v>20</v>
      </c>
      <c r="H50" s="17">
        <f t="shared" si="1"/>
        <v>11505000.000000002</v>
      </c>
    </row>
    <row r="51" spans="1:8" s="71" customFormat="1" ht="15" customHeight="1">
      <c r="A51" s="16">
        <v>50</v>
      </c>
      <c r="B51" s="376"/>
      <c r="C51" s="160" t="s">
        <v>1623</v>
      </c>
      <c r="D51" s="161">
        <v>29.259999999999998</v>
      </c>
      <c r="E51" s="17">
        <v>10000000</v>
      </c>
      <c r="F51" s="17">
        <f t="shared" si="0"/>
        <v>292600000</v>
      </c>
      <c r="G51" s="13">
        <v>20</v>
      </c>
      <c r="H51" s="17">
        <f t="shared" si="1"/>
        <v>14630000</v>
      </c>
    </row>
    <row r="52" spans="1:8" s="71" customFormat="1" ht="15" customHeight="1">
      <c r="A52" s="16">
        <v>51</v>
      </c>
      <c r="B52" s="376"/>
      <c r="C52" s="160" t="s">
        <v>1624</v>
      </c>
      <c r="D52" s="161">
        <v>32.799999999999997</v>
      </c>
      <c r="E52" s="17">
        <v>10000000</v>
      </c>
      <c r="F52" s="17">
        <f t="shared" si="0"/>
        <v>328000000</v>
      </c>
      <c r="G52" s="13">
        <v>20</v>
      </c>
      <c r="H52" s="17">
        <f t="shared" si="1"/>
        <v>16400000</v>
      </c>
    </row>
    <row r="53" spans="1:8" s="71" customFormat="1" ht="15" customHeight="1">
      <c r="A53" s="16">
        <v>52</v>
      </c>
      <c r="B53" s="376"/>
      <c r="C53" s="160" t="s">
        <v>1625</v>
      </c>
      <c r="D53" s="161">
        <v>12.42</v>
      </c>
      <c r="E53" s="17">
        <v>10000000</v>
      </c>
      <c r="F53" s="17">
        <f t="shared" si="0"/>
        <v>124200000</v>
      </c>
      <c r="G53" s="13">
        <v>20</v>
      </c>
      <c r="H53" s="17">
        <f t="shared" si="1"/>
        <v>6210000</v>
      </c>
    </row>
    <row r="54" spans="1:8" s="71" customFormat="1" ht="15" customHeight="1">
      <c r="A54" s="16">
        <v>53</v>
      </c>
      <c r="B54" s="376"/>
      <c r="C54" s="160" t="s">
        <v>1626</v>
      </c>
      <c r="D54" s="161">
        <v>21.56</v>
      </c>
      <c r="E54" s="17">
        <v>10000000</v>
      </c>
      <c r="F54" s="17">
        <f t="shared" si="0"/>
        <v>215600000</v>
      </c>
      <c r="G54" s="13">
        <v>20</v>
      </c>
      <c r="H54" s="17">
        <f t="shared" si="1"/>
        <v>10780000</v>
      </c>
    </row>
    <row r="55" spans="1:8" s="71" customFormat="1" ht="15" customHeight="1">
      <c r="A55" s="16">
        <v>54</v>
      </c>
      <c r="B55" s="376"/>
      <c r="C55" s="160" t="s">
        <v>1627</v>
      </c>
      <c r="D55" s="161">
        <v>21.56</v>
      </c>
      <c r="E55" s="17">
        <v>10000000</v>
      </c>
      <c r="F55" s="17">
        <f t="shared" si="0"/>
        <v>215600000</v>
      </c>
      <c r="G55" s="13">
        <v>20</v>
      </c>
      <c r="H55" s="17">
        <f t="shared" si="1"/>
        <v>10780000</v>
      </c>
    </row>
    <row r="56" spans="1:8" s="71" customFormat="1" ht="15" customHeight="1">
      <c r="A56" s="16">
        <v>55</v>
      </c>
      <c r="B56" s="376"/>
      <c r="C56" s="160" t="s">
        <v>1628</v>
      </c>
      <c r="D56" s="161">
        <v>21.56</v>
      </c>
      <c r="E56" s="17">
        <v>10000000</v>
      </c>
      <c r="F56" s="17">
        <f t="shared" si="0"/>
        <v>215600000</v>
      </c>
      <c r="G56" s="13">
        <v>20</v>
      </c>
      <c r="H56" s="17">
        <f t="shared" si="1"/>
        <v>10780000</v>
      </c>
    </row>
    <row r="57" spans="1:8" s="71" customFormat="1" ht="15" customHeight="1">
      <c r="A57" s="16">
        <v>56</v>
      </c>
      <c r="B57" s="376"/>
      <c r="C57" s="160" t="s">
        <v>1629</v>
      </c>
      <c r="D57" s="161">
        <v>21.56</v>
      </c>
      <c r="E57" s="17">
        <v>10000000</v>
      </c>
      <c r="F57" s="17">
        <f t="shared" si="0"/>
        <v>215600000</v>
      </c>
      <c r="G57" s="13">
        <v>20</v>
      </c>
      <c r="H57" s="17">
        <f t="shared" si="1"/>
        <v>10780000</v>
      </c>
    </row>
    <row r="58" spans="1:8" s="71" customFormat="1" ht="15" customHeight="1">
      <c r="A58" s="16">
        <v>57</v>
      </c>
      <c r="B58" s="376"/>
      <c r="C58" s="160" t="s">
        <v>1630</v>
      </c>
      <c r="D58" s="161">
        <v>21.56</v>
      </c>
      <c r="E58" s="17">
        <v>10000000</v>
      </c>
      <c r="F58" s="17">
        <f t="shared" si="0"/>
        <v>215600000</v>
      </c>
      <c r="G58" s="13">
        <v>20</v>
      </c>
      <c r="H58" s="17">
        <f t="shared" si="1"/>
        <v>10780000</v>
      </c>
    </row>
    <row r="59" spans="1:8" s="71" customFormat="1" ht="15" customHeight="1">
      <c r="A59" s="16">
        <v>58</v>
      </c>
      <c r="B59" s="376"/>
      <c r="C59" s="160" t="s">
        <v>1631</v>
      </c>
      <c r="D59" s="161">
        <v>21.56</v>
      </c>
      <c r="E59" s="17">
        <v>10000000</v>
      </c>
      <c r="F59" s="17">
        <f t="shared" si="0"/>
        <v>215600000</v>
      </c>
      <c r="G59" s="13">
        <v>20</v>
      </c>
      <c r="H59" s="17">
        <f t="shared" si="1"/>
        <v>10780000</v>
      </c>
    </row>
    <row r="60" spans="1:8" s="71" customFormat="1" ht="15" customHeight="1">
      <c r="A60" s="16">
        <v>59</v>
      </c>
      <c r="B60" s="376"/>
      <c r="C60" s="160" t="s">
        <v>1632</v>
      </c>
      <c r="D60" s="161">
        <v>21.56</v>
      </c>
      <c r="E60" s="17">
        <v>10000000</v>
      </c>
      <c r="F60" s="17">
        <f t="shared" si="0"/>
        <v>215600000</v>
      </c>
      <c r="G60" s="13">
        <v>20</v>
      </c>
      <c r="H60" s="17">
        <f t="shared" si="1"/>
        <v>10780000</v>
      </c>
    </row>
    <row r="61" spans="1:8" s="71" customFormat="1" ht="15" customHeight="1">
      <c r="A61" s="16">
        <v>60</v>
      </c>
      <c r="B61" s="376"/>
      <c r="C61" s="160" t="s">
        <v>1633</v>
      </c>
      <c r="D61" s="161">
        <v>21.56</v>
      </c>
      <c r="E61" s="17">
        <v>10000000</v>
      </c>
      <c r="F61" s="17">
        <f t="shared" si="0"/>
        <v>215600000</v>
      </c>
      <c r="G61" s="13">
        <v>20</v>
      </c>
      <c r="H61" s="17">
        <f t="shared" si="1"/>
        <v>10780000</v>
      </c>
    </row>
    <row r="62" spans="1:8" s="71" customFormat="1" ht="15" customHeight="1">
      <c r="A62" s="16">
        <v>61</v>
      </c>
      <c r="B62" s="376"/>
      <c r="C62" s="160" t="s">
        <v>1634</v>
      </c>
      <c r="D62" s="161">
        <v>21.56</v>
      </c>
      <c r="E62" s="17">
        <v>10000000</v>
      </c>
      <c r="F62" s="17">
        <f t="shared" si="0"/>
        <v>215600000</v>
      </c>
      <c r="G62" s="13">
        <v>20</v>
      </c>
      <c r="H62" s="17">
        <f t="shared" si="1"/>
        <v>10780000</v>
      </c>
    </row>
    <row r="63" spans="1:8" s="71" customFormat="1" ht="15" customHeight="1">
      <c r="A63" s="16">
        <v>62</v>
      </c>
      <c r="B63" s="376"/>
      <c r="C63" s="160" t="s">
        <v>1635</v>
      </c>
      <c r="D63" s="161">
        <v>21.56</v>
      </c>
      <c r="E63" s="17">
        <v>10000000</v>
      </c>
      <c r="F63" s="17">
        <f t="shared" si="0"/>
        <v>215600000</v>
      </c>
      <c r="G63" s="13">
        <v>20</v>
      </c>
      <c r="H63" s="17">
        <f t="shared" si="1"/>
        <v>10780000</v>
      </c>
    </row>
    <row r="64" spans="1:8" s="71" customFormat="1" ht="15" customHeight="1">
      <c r="A64" s="16">
        <v>63</v>
      </c>
      <c r="B64" s="376"/>
      <c r="C64" s="160" t="s">
        <v>1636</v>
      </c>
      <c r="D64" s="161">
        <v>21.56</v>
      </c>
      <c r="E64" s="17">
        <v>10000000</v>
      </c>
      <c r="F64" s="17">
        <f t="shared" si="0"/>
        <v>215600000</v>
      </c>
      <c r="G64" s="13">
        <v>20</v>
      </c>
      <c r="H64" s="17">
        <f t="shared" si="1"/>
        <v>10780000</v>
      </c>
    </row>
    <row r="65" spans="1:8" s="71" customFormat="1" ht="15" customHeight="1">
      <c r="A65" s="16">
        <v>64</v>
      </c>
      <c r="B65" s="376"/>
      <c r="C65" s="160" t="s">
        <v>1637</v>
      </c>
      <c r="D65" s="161">
        <v>21.56</v>
      </c>
      <c r="E65" s="17">
        <v>10000000</v>
      </c>
      <c r="F65" s="17">
        <f t="shared" si="0"/>
        <v>215600000</v>
      </c>
      <c r="G65" s="13">
        <v>20</v>
      </c>
      <c r="H65" s="17">
        <f t="shared" si="1"/>
        <v>10780000</v>
      </c>
    </row>
    <row r="66" spans="1:8" s="71" customFormat="1" ht="15" customHeight="1">
      <c r="A66" s="16">
        <v>65</v>
      </c>
      <c r="B66" s="376"/>
      <c r="C66" s="160" t="s">
        <v>1638</v>
      </c>
      <c r="D66" s="161">
        <v>21.56</v>
      </c>
      <c r="E66" s="17">
        <v>10000000</v>
      </c>
      <c r="F66" s="17">
        <f t="shared" si="0"/>
        <v>215600000</v>
      </c>
      <c r="G66" s="13">
        <v>20</v>
      </c>
      <c r="H66" s="17">
        <f t="shared" si="1"/>
        <v>10780000</v>
      </c>
    </row>
    <row r="67" spans="1:8" s="71" customFormat="1" ht="15" customHeight="1">
      <c r="A67" s="16">
        <v>66</v>
      </c>
      <c r="B67" s="376"/>
      <c r="C67" s="160" t="s">
        <v>1639</v>
      </c>
      <c r="D67" s="161">
        <v>22.959999999999997</v>
      </c>
      <c r="E67" s="17">
        <v>10000000</v>
      </c>
      <c r="F67" s="17">
        <f t="shared" ref="F67:F75" si="2">D67*E67</f>
        <v>229599999.99999997</v>
      </c>
      <c r="G67" s="13">
        <v>20</v>
      </c>
      <c r="H67" s="17">
        <f t="shared" ref="H67:H75" si="3">F67/G67</f>
        <v>11479999.999999998</v>
      </c>
    </row>
    <row r="68" spans="1:8" s="71" customFormat="1" ht="15" customHeight="1">
      <c r="A68" s="16">
        <v>67</v>
      </c>
      <c r="B68" s="376"/>
      <c r="C68" s="160" t="s">
        <v>1640</v>
      </c>
      <c r="D68" s="161">
        <v>21.56</v>
      </c>
      <c r="E68" s="17">
        <v>10000000</v>
      </c>
      <c r="F68" s="17">
        <f t="shared" si="2"/>
        <v>215600000</v>
      </c>
      <c r="G68" s="13">
        <v>20</v>
      </c>
      <c r="H68" s="17">
        <f t="shared" si="3"/>
        <v>10780000</v>
      </c>
    </row>
    <row r="69" spans="1:8" s="71" customFormat="1" ht="15" customHeight="1">
      <c r="A69" s="16">
        <v>68</v>
      </c>
      <c r="B69" s="376"/>
      <c r="C69" s="160" t="s">
        <v>1641</v>
      </c>
      <c r="D69" s="161">
        <v>21.56</v>
      </c>
      <c r="E69" s="17">
        <v>10000000</v>
      </c>
      <c r="F69" s="17">
        <f t="shared" si="2"/>
        <v>215600000</v>
      </c>
      <c r="G69" s="13">
        <v>20</v>
      </c>
      <c r="H69" s="17">
        <f t="shared" si="3"/>
        <v>10780000</v>
      </c>
    </row>
    <row r="70" spans="1:8" s="71" customFormat="1" ht="15" customHeight="1">
      <c r="A70" s="16">
        <v>69</v>
      </c>
      <c r="B70" s="376"/>
      <c r="C70" s="160" t="s">
        <v>1642</v>
      </c>
      <c r="D70" s="161">
        <v>21.56</v>
      </c>
      <c r="E70" s="17">
        <v>10000000</v>
      </c>
      <c r="F70" s="17">
        <f t="shared" si="2"/>
        <v>215600000</v>
      </c>
      <c r="G70" s="13">
        <v>20</v>
      </c>
      <c r="H70" s="17">
        <f t="shared" si="3"/>
        <v>10780000</v>
      </c>
    </row>
    <row r="71" spans="1:8" s="71" customFormat="1" ht="15" customHeight="1">
      <c r="A71" s="16">
        <v>70</v>
      </c>
      <c r="B71" s="376"/>
      <c r="C71" s="160" t="s">
        <v>1643</v>
      </c>
      <c r="D71" s="161">
        <v>29.109999999999996</v>
      </c>
      <c r="E71" s="17">
        <v>10000000</v>
      </c>
      <c r="F71" s="17">
        <f t="shared" si="2"/>
        <v>291099999.99999994</v>
      </c>
      <c r="G71" s="13">
        <v>20</v>
      </c>
      <c r="H71" s="17">
        <f t="shared" si="3"/>
        <v>14554999.999999996</v>
      </c>
    </row>
    <row r="72" spans="1:8" s="71" customFormat="1" ht="15" customHeight="1">
      <c r="A72" s="16">
        <v>71</v>
      </c>
      <c r="B72" s="376"/>
      <c r="C72" s="160" t="s">
        <v>1644</v>
      </c>
      <c r="D72" s="161">
        <v>29.109999999999996</v>
      </c>
      <c r="E72" s="17">
        <v>10000000</v>
      </c>
      <c r="F72" s="17">
        <f t="shared" si="2"/>
        <v>291099999.99999994</v>
      </c>
      <c r="G72" s="13">
        <v>20</v>
      </c>
      <c r="H72" s="17">
        <f t="shared" si="3"/>
        <v>14554999.999999996</v>
      </c>
    </row>
    <row r="73" spans="1:8" s="71" customFormat="1" ht="15" customHeight="1">
      <c r="A73" s="16">
        <v>72</v>
      </c>
      <c r="B73" s="376"/>
      <c r="C73" s="160" t="s">
        <v>1645</v>
      </c>
      <c r="D73" s="161">
        <v>29.109999999999996</v>
      </c>
      <c r="E73" s="17">
        <v>10000000</v>
      </c>
      <c r="F73" s="17">
        <f t="shared" si="2"/>
        <v>291099999.99999994</v>
      </c>
      <c r="G73" s="13">
        <v>20</v>
      </c>
      <c r="H73" s="17">
        <f t="shared" si="3"/>
        <v>14554999.999999996</v>
      </c>
    </row>
    <row r="74" spans="1:8" s="71" customFormat="1" ht="15" customHeight="1">
      <c r="A74" s="16">
        <v>73</v>
      </c>
      <c r="B74" s="376"/>
      <c r="C74" s="160" t="s">
        <v>1646</v>
      </c>
      <c r="D74" s="161">
        <v>29.109999999999996</v>
      </c>
      <c r="E74" s="17">
        <v>10000000</v>
      </c>
      <c r="F74" s="17">
        <f t="shared" si="2"/>
        <v>291099999.99999994</v>
      </c>
      <c r="G74" s="13">
        <v>20</v>
      </c>
      <c r="H74" s="17">
        <f t="shared" si="3"/>
        <v>14554999.999999996</v>
      </c>
    </row>
    <row r="75" spans="1:8" s="71" customFormat="1" ht="15" customHeight="1">
      <c r="A75" s="16">
        <v>74</v>
      </c>
      <c r="B75" s="376"/>
      <c r="C75" s="160" t="s">
        <v>1647</v>
      </c>
      <c r="D75" s="161">
        <v>37.629999999999995</v>
      </c>
      <c r="E75" s="17">
        <v>10000000</v>
      </c>
      <c r="F75" s="17">
        <f t="shared" si="2"/>
        <v>376299999.99999994</v>
      </c>
      <c r="G75" s="13">
        <v>20</v>
      </c>
      <c r="H75" s="17">
        <f t="shared" si="3"/>
        <v>18814999.999999996</v>
      </c>
    </row>
    <row r="76" spans="1:8">
      <c r="H76" s="162">
        <f>SUM(H2:H75)</f>
        <v>2744200000</v>
      </c>
    </row>
    <row r="77" spans="1:8" ht="29">
      <c r="F77" s="163" t="s">
        <v>1649</v>
      </c>
      <c r="G77">
        <f>'JUMLAH MHS'!E12</f>
        <v>866</v>
      </c>
    </row>
    <row r="78" spans="1:8" ht="43.5">
      <c r="F78" s="163" t="s">
        <v>1650</v>
      </c>
      <c r="G78" s="162">
        <f>H76/G77</f>
        <v>3168822.1709006927</v>
      </c>
    </row>
  </sheetData>
  <mergeCells count="4">
    <mergeCell ref="B15:B48"/>
    <mergeCell ref="B49:B75"/>
    <mergeCell ref="B2:B6"/>
    <mergeCell ref="B7:B1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DAF0A-081A-40BB-BA40-E852E041C1EE}">
  <dimension ref="A1:H373"/>
  <sheetViews>
    <sheetView tabSelected="1" topLeftCell="A336" workbookViewId="0">
      <selection activeCell="C373" sqref="C373"/>
    </sheetView>
  </sheetViews>
  <sheetFormatPr defaultRowHeight="14.5"/>
  <cols>
    <col min="1" max="1" width="5.1796875" customWidth="1"/>
    <col min="2" max="2" width="39.453125" customWidth="1"/>
    <col min="3" max="3" width="11.81640625" customWidth="1"/>
    <col min="4" max="4" width="13.81640625" customWidth="1"/>
    <col min="5" max="5" width="17.26953125" customWidth="1"/>
    <col min="6" max="6" width="13.36328125" customWidth="1"/>
    <col min="7" max="7" width="12.6328125" customWidth="1"/>
    <col min="8" max="8" width="13.08984375" customWidth="1"/>
  </cols>
  <sheetData>
    <row r="1" spans="1:8">
      <c r="B1" s="147" t="s">
        <v>1545</v>
      </c>
      <c r="C1" s="147"/>
      <c r="D1" s="148"/>
    </row>
    <row r="2" spans="1:8">
      <c r="B2" s="149" t="s">
        <v>761</v>
      </c>
      <c r="C2" s="149" t="s">
        <v>1546</v>
      </c>
      <c r="D2" s="149" t="s">
        <v>1547</v>
      </c>
    </row>
    <row r="3" spans="1:8" ht="15" customHeight="1">
      <c r="B3" s="150" t="s">
        <v>1554</v>
      </c>
      <c r="C3" s="151">
        <v>175000</v>
      </c>
      <c r="D3" s="152" t="s">
        <v>1548</v>
      </c>
    </row>
    <row r="4" spans="1:8" ht="15" customHeight="1">
      <c r="B4" s="150" t="s">
        <v>1557</v>
      </c>
      <c r="C4" s="151">
        <v>300000</v>
      </c>
      <c r="D4" s="152" t="s">
        <v>1548</v>
      </c>
    </row>
    <row r="5" spans="1:8" ht="15" customHeight="1">
      <c r="B5" s="153" t="s">
        <v>1558</v>
      </c>
      <c r="C5" s="151">
        <v>150000</v>
      </c>
      <c r="D5" s="152" t="s">
        <v>1548</v>
      </c>
    </row>
    <row r="6" spans="1:8">
      <c r="B6" s="150" t="s">
        <v>1559</v>
      </c>
      <c r="C6" s="151">
        <v>150000</v>
      </c>
      <c r="D6" s="152" t="s">
        <v>1548</v>
      </c>
    </row>
    <row r="7" spans="1:8">
      <c r="B7" s="150" t="s">
        <v>1560</v>
      </c>
      <c r="C7" s="151">
        <v>100000</v>
      </c>
      <c r="D7" s="152" t="s">
        <v>1549</v>
      </c>
    </row>
    <row r="8" spans="1:8">
      <c r="B8" s="150" t="s">
        <v>1561</v>
      </c>
      <c r="C8" s="151">
        <v>150000</v>
      </c>
      <c r="D8" s="152" t="s">
        <v>1562</v>
      </c>
    </row>
    <row r="9" spans="1:8">
      <c r="B9" s="150" t="s">
        <v>1564</v>
      </c>
      <c r="C9" s="151">
        <v>100000</v>
      </c>
      <c r="D9" s="152" t="s">
        <v>1549</v>
      </c>
    </row>
    <row r="10" spans="1:8">
      <c r="B10" s="150" t="s">
        <v>1565</v>
      </c>
      <c r="C10" s="151">
        <v>30000</v>
      </c>
      <c r="D10" s="152" t="s">
        <v>1562</v>
      </c>
    </row>
    <row r="11" spans="1:8">
      <c r="B11" s="150"/>
      <c r="C11" s="151"/>
      <c r="D11" s="152"/>
    </row>
    <row r="12" spans="1:8">
      <c r="B12" s="150"/>
      <c r="C12" s="151"/>
      <c r="D12" s="152"/>
    </row>
    <row r="14" spans="1:8" ht="58">
      <c r="A14" s="154" t="s">
        <v>1550</v>
      </c>
      <c r="B14" s="155" t="s">
        <v>761</v>
      </c>
      <c r="C14" s="155" t="s">
        <v>1551</v>
      </c>
      <c r="D14" s="156" t="s">
        <v>1563</v>
      </c>
      <c r="E14" s="156" t="s">
        <v>1555</v>
      </c>
      <c r="F14" s="157" t="s">
        <v>1556</v>
      </c>
      <c r="G14" s="157" t="s">
        <v>1552</v>
      </c>
      <c r="H14" s="157" t="s">
        <v>1553</v>
      </c>
    </row>
    <row r="15" spans="1:8">
      <c r="A15" s="106">
        <v>1</v>
      </c>
      <c r="B15" t="s">
        <v>820</v>
      </c>
      <c r="C15" s="158">
        <f>$C$3</f>
        <v>175000</v>
      </c>
      <c r="D15">
        <v>9</v>
      </c>
      <c r="E15">
        <v>30</v>
      </c>
      <c r="F15" s="158">
        <f>C15*D15*E15</f>
        <v>47250000</v>
      </c>
      <c r="G15">
        <f>'JUMLAH MHS'!$E$2</f>
        <v>250</v>
      </c>
      <c r="H15" s="158">
        <f>F15/G15</f>
        <v>189000</v>
      </c>
    </row>
    <row r="16" spans="1:8">
      <c r="A16" s="106">
        <v>2</v>
      </c>
      <c r="B16" t="s">
        <v>822</v>
      </c>
      <c r="C16" s="158">
        <f t="shared" ref="C16:C28" si="0">$C$3</f>
        <v>175000</v>
      </c>
      <c r="D16">
        <v>9</v>
      </c>
      <c r="E16">
        <v>30</v>
      </c>
      <c r="F16" s="158">
        <f t="shared" ref="F16:F30" si="1">C16*D16*E16</f>
        <v>47250000</v>
      </c>
      <c r="G16">
        <f>'JUMLAH MHS'!$E$2</f>
        <v>250</v>
      </c>
      <c r="H16" s="158">
        <f t="shared" ref="H16:H79" si="2">F16/G16</f>
        <v>189000</v>
      </c>
    </row>
    <row r="17" spans="1:8">
      <c r="A17" s="106">
        <v>31</v>
      </c>
      <c r="B17" t="s">
        <v>824</v>
      </c>
      <c r="C17" s="158">
        <f t="shared" si="0"/>
        <v>175000</v>
      </c>
      <c r="D17">
        <v>9</v>
      </c>
      <c r="E17">
        <v>30</v>
      </c>
      <c r="F17" s="158">
        <f t="shared" si="1"/>
        <v>47250000</v>
      </c>
      <c r="G17">
        <f>'JUMLAH MHS'!$E$2</f>
        <v>250</v>
      </c>
      <c r="H17" s="158">
        <f t="shared" si="2"/>
        <v>189000</v>
      </c>
    </row>
    <row r="18" spans="1:8">
      <c r="A18" s="106">
        <v>32</v>
      </c>
      <c r="B18" t="s">
        <v>826</v>
      </c>
      <c r="C18" s="158">
        <f t="shared" si="0"/>
        <v>175000</v>
      </c>
      <c r="D18">
        <v>9</v>
      </c>
      <c r="E18">
        <v>30</v>
      </c>
      <c r="F18" s="158">
        <f t="shared" si="1"/>
        <v>47250000</v>
      </c>
      <c r="G18">
        <f>'JUMLAH MHS'!$E$2</f>
        <v>250</v>
      </c>
      <c r="H18" s="158">
        <f t="shared" si="2"/>
        <v>189000</v>
      </c>
    </row>
    <row r="19" spans="1:8">
      <c r="A19" s="106">
        <v>33</v>
      </c>
      <c r="B19" t="s">
        <v>828</v>
      </c>
      <c r="C19" s="158">
        <f t="shared" si="0"/>
        <v>175000</v>
      </c>
      <c r="D19">
        <v>9</v>
      </c>
      <c r="E19">
        <v>30</v>
      </c>
      <c r="F19" s="158">
        <f t="shared" si="1"/>
        <v>47250000</v>
      </c>
      <c r="G19">
        <f>'JUMLAH MHS'!$E$2</f>
        <v>250</v>
      </c>
      <c r="H19" s="158">
        <f t="shared" si="2"/>
        <v>189000</v>
      </c>
    </row>
    <row r="20" spans="1:8">
      <c r="A20" s="106">
        <v>34</v>
      </c>
      <c r="B20" t="s">
        <v>830</v>
      </c>
      <c r="C20" s="158">
        <f t="shared" si="0"/>
        <v>175000</v>
      </c>
      <c r="D20">
        <v>9</v>
      </c>
      <c r="E20">
        <v>30</v>
      </c>
      <c r="F20" s="158">
        <f t="shared" si="1"/>
        <v>47250000</v>
      </c>
      <c r="G20">
        <f>'JUMLAH MHS'!$E$2</f>
        <v>250</v>
      </c>
      <c r="H20" s="158">
        <f t="shared" si="2"/>
        <v>189000</v>
      </c>
    </row>
    <row r="21" spans="1:8">
      <c r="A21" s="106">
        <v>35</v>
      </c>
      <c r="B21" t="s">
        <v>832</v>
      </c>
      <c r="C21" s="158">
        <f t="shared" si="0"/>
        <v>175000</v>
      </c>
      <c r="D21">
        <v>9</v>
      </c>
      <c r="E21">
        <v>30</v>
      </c>
      <c r="F21" s="158">
        <f t="shared" si="1"/>
        <v>47250000</v>
      </c>
      <c r="G21">
        <f>'JUMLAH MHS'!$E$2</f>
        <v>250</v>
      </c>
      <c r="H21" s="158">
        <f t="shared" si="2"/>
        <v>189000</v>
      </c>
    </row>
    <row r="22" spans="1:8">
      <c r="A22" s="106">
        <v>36</v>
      </c>
      <c r="B22" t="s">
        <v>834</v>
      </c>
      <c r="C22" s="158">
        <f t="shared" si="0"/>
        <v>175000</v>
      </c>
      <c r="D22">
        <v>9</v>
      </c>
      <c r="E22">
        <v>30</v>
      </c>
      <c r="F22" s="158">
        <f t="shared" si="1"/>
        <v>47250000</v>
      </c>
      <c r="G22">
        <f>'JUMLAH MHS'!$E$2</f>
        <v>250</v>
      </c>
      <c r="H22" s="158">
        <f t="shared" si="2"/>
        <v>189000</v>
      </c>
    </row>
    <row r="23" spans="1:8">
      <c r="A23" s="106">
        <v>37</v>
      </c>
      <c r="B23" t="s">
        <v>836</v>
      </c>
      <c r="C23" s="158">
        <f t="shared" si="0"/>
        <v>175000</v>
      </c>
      <c r="D23">
        <v>9</v>
      </c>
      <c r="E23">
        <v>30</v>
      </c>
      <c r="F23" s="158">
        <f t="shared" si="1"/>
        <v>47250000</v>
      </c>
      <c r="G23">
        <f>'JUMLAH MHS'!$E$2</f>
        <v>250</v>
      </c>
      <c r="H23" s="158">
        <f t="shared" si="2"/>
        <v>189000</v>
      </c>
    </row>
    <row r="24" spans="1:8">
      <c r="A24" s="106">
        <v>38</v>
      </c>
      <c r="B24" t="s">
        <v>838</v>
      </c>
      <c r="C24" s="158">
        <f t="shared" si="0"/>
        <v>175000</v>
      </c>
      <c r="D24">
        <v>9</v>
      </c>
      <c r="E24">
        <v>30</v>
      </c>
      <c r="F24" s="158">
        <f t="shared" si="1"/>
        <v>47250000</v>
      </c>
      <c r="G24">
        <f>'JUMLAH MHS'!$E$2</f>
        <v>250</v>
      </c>
      <c r="H24" s="158">
        <f t="shared" si="2"/>
        <v>189000</v>
      </c>
    </row>
    <row r="25" spans="1:8">
      <c r="A25" s="106">
        <v>39</v>
      </c>
      <c r="B25" t="s">
        <v>840</v>
      </c>
      <c r="C25" s="158">
        <f t="shared" si="0"/>
        <v>175000</v>
      </c>
      <c r="D25">
        <v>9</v>
      </c>
      <c r="E25">
        <v>30</v>
      </c>
      <c r="F25" s="158">
        <f t="shared" si="1"/>
        <v>47250000</v>
      </c>
      <c r="G25">
        <f>'JUMLAH MHS'!$E$2</f>
        <v>250</v>
      </c>
      <c r="H25" s="158">
        <f t="shared" si="2"/>
        <v>189000</v>
      </c>
    </row>
    <row r="26" spans="1:8">
      <c r="A26" s="106">
        <v>40</v>
      </c>
      <c r="B26" t="s">
        <v>842</v>
      </c>
      <c r="C26" s="158">
        <f t="shared" si="0"/>
        <v>175000</v>
      </c>
      <c r="D26">
        <v>9</v>
      </c>
      <c r="E26">
        <v>30</v>
      </c>
      <c r="F26" s="158">
        <f t="shared" si="1"/>
        <v>47250000</v>
      </c>
      <c r="G26">
        <f>'JUMLAH MHS'!$E$2</f>
        <v>250</v>
      </c>
      <c r="H26" s="158">
        <f t="shared" si="2"/>
        <v>189000</v>
      </c>
    </row>
    <row r="27" spans="1:8">
      <c r="A27" s="106">
        <v>41</v>
      </c>
      <c r="B27" t="s">
        <v>844</v>
      </c>
      <c r="C27" s="158">
        <f t="shared" si="0"/>
        <v>175000</v>
      </c>
      <c r="D27">
        <v>9</v>
      </c>
      <c r="E27">
        <v>30</v>
      </c>
      <c r="F27" s="158">
        <f t="shared" si="1"/>
        <v>47250000</v>
      </c>
      <c r="G27">
        <f>'JUMLAH MHS'!$E$2</f>
        <v>250</v>
      </c>
      <c r="H27" s="158">
        <f t="shared" si="2"/>
        <v>189000</v>
      </c>
    </row>
    <row r="28" spans="1:8">
      <c r="A28" s="106">
        <v>42</v>
      </c>
      <c r="B28" t="s">
        <v>846</v>
      </c>
      <c r="C28" s="158">
        <f t="shared" si="0"/>
        <v>175000</v>
      </c>
      <c r="D28">
        <v>9</v>
      </c>
      <c r="E28">
        <v>30</v>
      </c>
      <c r="F28" s="158">
        <f t="shared" si="1"/>
        <v>47250000</v>
      </c>
      <c r="G28">
        <f>'JUMLAH MHS'!$E$2</f>
        <v>250</v>
      </c>
      <c r="H28" s="158">
        <f t="shared" si="2"/>
        <v>189000</v>
      </c>
    </row>
    <row r="29" spans="1:8">
      <c r="A29" s="106">
        <v>43</v>
      </c>
      <c r="B29" t="s">
        <v>848</v>
      </c>
      <c r="C29" s="158">
        <f>$C$3</f>
        <v>175000</v>
      </c>
      <c r="D29">
        <v>9</v>
      </c>
      <c r="E29">
        <v>30</v>
      </c>
      <c r="F29" s="158">
        <f t="shared" si="1"/>
        <v>47250000</v>
      </c>
      <c r="G29">
        <f>'JUMLAH MHS'!$E$2</f>
        <v>250</v>
      </c>
      <c r="H29" s="158">
        <f t="shared" si="2"/>
        <v>189000</v>
      </c>
    </row>
    <row r="30" spans="1:8">
      <c r="A30" s="106">
        <v>44</v>
      </c>
      <c r="B30" t="s">
        <v>850</v>
      </c>
      <c r="C30" s="158">
        <f>$C$4</f>
        <v>300000</v>
      </c>
      <c r="D30">
        <v>2.5</v>
      </c>
      <c r="E30">
        <v>25</v>
      </c>
      <c r="F30" s="158">
        <f t="shared" si="1"/>
        <v>18750000</v>
      </c>
      <c r="G30">
        <f>'JUMLAH MHS'!$E$2</f>
        <v>250</v>
      </c>
      <c r="H30" s="158">
        <f t="shared" si="2"/>
        <v>75000</v>
      </c>
    </row>
    <row r="31" spans="1:8">
      <c r="A31" s="106">
        <v>45</v>
      </c>
      <c r="B31" t="s">
        <v>852</v>
      </c>
      <c r="C31" s="158">
        <f t="shared" ref="C31:C34" si="3">$C$4</f>
        <v>300000</v>
      </c>
      <c r="D31">
        <v>2.5</v>
      </c>
      <c r="E31">
        <v>25</v>
      </c>
      <c r="F31" s="158">
        <f t="shared" ref="F31:F76" si="4">C31*D31*E31</f>
        <v>18750000</v>
      </c>
      <c r="G31">
        <f>'JUMLAH MHS'!$E$2</f>
        <v>250</v>
      </c>
      <c r="H31" s="158">
        <f t="shared" si="2"/>
        <v>75000</v>
      </c>
    </row>
    <row r="32" spans="1:8">
      <c r="A32" s="106">
        <v>46</v>
      </c>
      <c r="B32" t="s">
        <v>854</v>
      </c>
      <c r="C32" s="158">
        <f t="shared" si="3"/>
        <v>300000</v>
      </c>
      <c r="D32">
        <v>2.5</v>
      </c>
      <c r="E32">
        <v>25</v>
      </c>
      <c r="F32" s="158">
        <f t="shared" si="4"/>
        <v>18750000</v>
      </c>
      <c r="G32">
        <f>'JUMLAH MHS'!$E$2</f>
        <v>250</v>
      </c>
      <c r="H32" s="158">
        <f t="shared" si="2"/>
        <v>75000</v>
      </c>
    </row>
    <row r="33" spans="1:8">
      <c r="A33" s="106">
        <v>47</v>
      </c>
      <c r="B33" t="s">
        <v>856</v>
      </c>
      <c r="C33" s="158">
        <f t="shared" si="3"/>
        <v>300000</v>
      </c>
      <c r="D33">
        <v>2.5</v>
      </c>
      <c r="E33">
        <v>25</v>
      </c>
      <c r="F33" s="158">
        <f t="shared" si="4"/>
        <v>18750000</v>
      </c>
      <c r="G33">
        <f>'JUMLAH MHS'!$E$2</f>
        <v>250</v>
      </c>
      <c r="H33" s="158">
        <f t="shared" si="2"/>
        <v>75000</v>
      </c>
    </row>
    <row r="34" spans="1:8">
      <c r="A34" s="106">
        <v>48</v>
      </c>
      <c r="B34" t="s">
        <v>858</v>
      </c>
      <c r="C34" s="158">
        <f t="shared" si="3"/>
        <v>300000</v>
      </c>
      <c r="D34">
        <v>2.5</v>
      </c>
      <c r="E34">
        <v>25</v>
      </c>
      <c r="F34" s="158">
        <f t="shared" si="4"/>
        <v>18750000</v>
      </c>
      <c r="G34">
        <f>'JUMLAH MHS'!$E$2</f>
        <v>250</v>
      </c>
      <c r="H34" s="158">
        <f t="shared" si="2"/>
        <v>75000</v>
      </c>
    </row>
    <row r="35" spans="1:8">
      <c r="A35" s="106">
        <v>49</v>
      </c>
      <c r="B35" t="s">
        <v>860</v>
      </c>
      <c r="C35" s="158">
        <f>$C$5</f>
        <v>150000</v>
      </c>
      <c r="D35">
        <v>28</v>
      </c>
      <c r="E35">
        <v>1</v>
      </c>
      <c r="F35" s="158">
        <f t="shared" si="4"/>
        <v>4200000</v>
      </c>
      <c r="G35">
        <f>'JUMLAH MHS'!$E$2</f>
        <v>250</v>
      </c>
      <c r="H35" s="158">
        <f t="shared" si="2"/>
        <v>16800</v>
      </c>
    </row>
    <row r="36" spans="1:8">
      <c r="A36" s="106">
        <v>50</v>
      </c>
      <c r="B36" t="s">
        <v>862</v>
      </c>
      <c r="C36" s="158">
        <f t="shared" ref="C36:C38" si="5">$C$5</f>
        <v>150000</v>
      </c>
      <c r="D36">
        <v>28</v>
      </c>
      <c r="E36">
        <v>1</v>
      </c>
      <c r="F36" s="158">
        <f t="shared" si="4"/>
        <v>4200000</v>
      </c>
      <c r="G36">
        <f>'JUMLAH MHS'!$E$2</f>
        <v>250</v>
      </c>
      <c r="H36" s="158">
        <f t="shared" si="2"/>
        <v>16800</v>
      </c>
    </row>
    <row r="37" spans="1:8">
      <c r="A37" s="106">
        <v>51</v>
      </c>
      <c r="B37" t="s">
        <v>864</v>
      </c>
      <c r="C37" s="158">
        <f t="shared" si="5"/>
        <v>150000</v>
      </c>
      <c r="D37">
        <v>28</v>
      </c>
      <c r="E37">
        <v>1</v>
      </c>
      <c r="F37" s="158">
        <f t="shared" si="4"/>
        <v>4200000</v>
      </c>
      <c r="G37">
        <f>'JUMLAH MHS'!$E$2</f>
        <v>250</v>
      </c>
      <c r="H37" s="158">
        <f t="shared" si="2"/>
        <v>16800</v>
      </c>
    </row>
    <row r="38" spans="1:8">
      <c r="A38" s="106">
        <v>52</v>
      </c>
      <c r="B38" t="s">
        <v>866</v>
      </c>
      <c r="C38" s="158">
        <f t="shared" si="5"/>
        <v>150000</v>
      </c>
      <c r="D38">
        <v>28</v>
      </c>
      <c r="E38">
        <v>1</v>
      </c>
      <c r="F38" s="158">
        <f t="shared" si="4"/>
        <v>4200000</v>
      </c>
      <c r="G38">
        <f>'JUMLAH MHS'!$E$2</f>
        <v>250</v>
      </c>
      <c r="H38" s="158">
        <f t="shared" si="2"/>
        <v>16800</v>
      </c>
    </row>
    <row r="39" spans="1:8">
      <c r="A39" s="106">
        <v>53</v>
      </c>
      <c r="B39" t="s">
        <v>868</v>
      </c>
      <c r="C39" s="158">
        <f>$C$6</f>
        <v>150000</v>
      </c>
      <c r="D39">
        <v>24</v>
      </c>
      <c r="E39">
        <v>4</v>
      </c>
      <c r="F39" s="158">
        <f t="shared" si="4"/>
        <v>14400000</v>
      </c>
      <c r="G39">
        <f>'JUMLAH MHS'!$E$2</f>
        <v>250</v>
      </c>
      <c r="H39" s="158">
        <f t="shared" si="2"/>
        <v>57600</v>
      </c>
    </row>
    <row r="40" spans="1:8">
      <c r="A40" s="106">
        <v>54</v>
      </c>
      <c r="B40" t="s">
        <v>870</v>
      </c>
      <c r="C40" s="158">
        <f>$C$6</f>
        <v>150000</v>
      </c>
      <c r="D40">
        <v>24</v>
      </c>
      <c r="E40">
        <v>3</v>
      </c>
      <c r="F40" s="158">
        <f t="shared" si="4"/>
        <v>10800000</v>
      </c>
      <c r="G40">
        <f>'JUMLAH MHS'!$E$2</f>
        <v>250</v>
      </c>
      <c r="H40" s="158">
        <f t="shared" si="2"/>
        <v>43200</v>
      </c>
    </row>
    <row r="41" spans="1:8">
      <c r="A41" s="106">
        <v>55</v>
      </c>
      <c r="B41" t="s">
        <v>872</v>
      </c>
      <c r="C41" s="158">
        <f>$C$7</f>
        <v>100000</v>
      </c>
      <c r="D41">
        <v>1</v>
      </c>
      <c r="E41">
        <v>3</v>
      </c>
      <c r="F41" s="158">
        <f t="shared" si="4"/>
        <v>300000</v>
      </c>
      <c r="G41">
        <f>'JUMLAH MHS'!$E$2</f>
        <v>250</v>
      </c>
      <c r="H41" s="158">
        <f t="shared" si="2"/>
        <v>1200</v>
      </c>
    </row>
    <row r="42" spans="1:8">
      <c r="A42" s="106">
        <v>56</v>
      </c>
      <c r="B42" t="s">
        <v>874</v>
      </c>
      <c r="C42" s="158">
        <f t="shared" ref="C42:C58" si="6">$C$7</f>
        <v>100000</v>
      </c>
      <c r="D42">
        <v>1</v>
      </c>
      <c r="E42">
        <v>3</v>
      </c>
      <c r="F42" s="158">
        <f t="shared" si="4"/>
        <v>300000</v>
      </c>
      <c r="G42">
        <f>G41/2</f>
        <v>125</v>
      </c>
      <c r="H42" s="158">
        <f t="shared" si="2"/>
        <v>2400</v>
      </c>
    </row>
    <row r="43" spans="1:8">
      <c r="A43" s="106">
        <v>57</v>
      </c>
      <c r="B43" t="s">
        <v>876</v>
      </c>
      <c r="C43" s="158">
        <f t="shared" si="6"/>
        <v>100000</v>
      </c>
      <c r="D43">
        <v>1</v>
      </c>
      <c r="E43">
        <v>3</v>
      </c>
      <c r="F43" s="158">
        <f t="shared" si="4"/>
        <v>300000</v>
      </c>
      <c r="G43">
        <v>75</v>
      </c>
      <c r="H43" s="158">
        <f t="shared" si="2"/>
        <v>4000</v>
      </c>
    </row>
    <row r="44" spans="1:8">
      <c r="A44" s="106">
        <v>58</v>
      </c>
      <c r="B44" t="s">
        <v>878</v>
      </c>
      <c r="C44" s="158">
        <f t="shared" si="6"/>
        <v>100000</v>
      </c>
      <c r="D44">
        <v>1</v>
      </c>
      <c r="E44">
        <v>3</v>
      </c>
      <c r="F44" s="158">
        <f t="shared" si="4"/>
        <v>300000</v>
      </c>
      <c r="G44">
        <f>'JUMLAH MHS'!$E$2</f>
        <v>250</v>
      </c>
      <c r="H44" s="158">
        <f t="shared" si="2"/>
        <v>1200</v>
      </c>
    </row>
    <row r="45" spans="1:8">
      <c r="A45" s="106">
        <v>59</v>
      </c>
      <c r="B45" t="s">
        <v>880</v>
      </c>
      <c r="C45" s="158">
        <f t="shared" si="6"/>
        <v>100000</v>
      </c>
      <c r="D45">
        <v>1</v>
      </c>
      <c r="E45">
        <v>3</v>
      </c>
      <c r="F45" s="158">
        <f t="shared" si="4"/>
        <v>300000</v>
      </c>
      <c r="G45">
        <v>125</v>
      </c>
      <c r="H45" s="158">
        <f t="shared" si="2"/>
        <v>2400</v>
      </c>
    </row>
    <row r="46" spans="1:8">
      <c r="A46" s="106">
        <v>60</v>
      </c>
      <c r="B46" t="s">
        <v>882</v>
      </c>
      <c r="C46" s="158">
        <f t="shared" si="6"/>
        <v>100000</v>
      </c>
      <c r="D46">
        <v>1</v>
      </c>
      <c r="E46">
        <v>3</v>
      </c>
      <c r="F46" s="158">
        <f t="shared" si="4"/>
        <v>300000</v>
      </c>
      <c r="G46">
        <v>75</v>
      </c>
      <c r="H46" s="158">
        <f t="shared" si="2"/>
        <v>4000</v>
      </c>
    </row>
    <row r="47" spans="1:8">
      <c r="A47" s="106">
        <v>61</v>
      </c>
      <c r="B47" t="s">
        <v>878</v>
      </c>
      <c r="C47" s="158">
        <f t="shared" si="6"/>
        <v>100000</v>
      </c>
      <c r="D47">
        <v>1</v>
      </c>
      <c r="E47">
        <v>3</v>
      </c>
      <c r="F47" s="158">
        <f t="shared" si="4"/>
        <v>300000</v>
      </c>
      <c r="G47">
        <f>'JUMLAH MHS'!$E$2</f>
        <v>250</v>
      </c>
      <c r="H47" s="158">
        <f t="shared" si="2"/>
        <v>1200</v>
      </c>
    </row>
    <row r="48" spans="1:8">
      <c r="A48" s="106">
        <v>62</v>
      </c>
      <c r="B48" t="s">
        <v>880</v>
      </c>
      <c r="C48" s="158">
        <f t="shared" si="6"/>
        <v>100000</v>
      </c>
      <c r="D48">
        <v>1</v>
      </c>
      <c r="E48">
        <v>3</v>
      </c>
      <c r="F48" s="158">
        <f t="shared" si="4"/>
        <v>300000</v>
      </c>
      <c r="G48">
        <v>125</v>
      </c>
      <c r="H48" s="158">
        <f t="shared" si="2"/>
        <v>2400</v>
      </c>
    </row>
    <row r="49" spans="1:8">
      <c r="A49" s="106">
        <v>63</v>
      </c>
      <c r="B49" t="s">
        <v>882</v>
      </c>
      <c r="C49" s="158">
        <f t="shared" si="6"/>
        <v>100000</v>
      </c>
      <c r="D49">
        <v>1</v>
      </c>
      <c r="E49">
        <v>3</v>
      </c>
      <c r="F49" s="158">
        <f t="shared" si="4"/>
        <v>300000</v>
      </c>
      <c r="G49">
        <v>75</v>
      </c>
      <c r="H49" s="158">
        <f t="shared" si="2"/>
        <v>4000</v>
      </c>
    </row>
    <row r="50" spans="1:8">
      <c r="A50" s="106">
        <v>64</v>
      </c>
      <c r="B50" t="s">
        <v>887</v>
      </c>
      <c r="C50" s="158">
        <f t="shared" si="6"/>
        <v>100000</v>
      </c>
      <c r="D50">
        <v>1</v>
      </c>
      <c r="E50">
        <v>3</v>
      </c>
      <c r="F50" s="158">
        <f t="shared" si="4"/>
        <v>300000</v>
      </c>
      <c r="G50">
        <f>'JUMLAH MHS'!$E$2</f>
        <v>250</v>
      </c>
      <c r="H50" s="158">
        <f t="shared" si="2"/>
        <v>1200</v>
      </c>
    </row>
    <row r="51" spans="1:8">
      <c r="A51" s="106">
        <v>65</v>
      </c>
      <c r="B51" t="s">
        <v>889</v>
      </c>
      <c r="C51" s="158">
        <f t="shared" si="6"/>
        <v>100000</v>
      </c>
      <c r="D51">
        <v>1</v>
      </c>
      <c r="E51">
        <v>3</v>
      </c>
      <c r="F51" s="158">
        <f t="shared" si="4"/>
        <v>300000</v>
      </c>
      <c r="G51">
        <v>125</v>
      </c>
      <c r="H51" s="158">
        <f t="shared" si="2"/>
        <v>2400</v>
      </c>
    </row>
    <row r="52" spans="1:8">
      <c r="A52" s="106">
        <v>66</v>
      </c>
      <c r="B52" t="s">
        <v>891</v>
      </c>
      <c r="C52" s="158">
        <f t="shared" si="6"/>
        <v>100000</v>
      </c>
      <c r="D52">
        <v>1</v>
      </c>
      <c r="E52">
        <v>3</v>
      </c>
      <c r="F52" s="158">
        <f t="shared" si="4"/>
        <v>300000</v>
      </c>
      <c r="G52">
        <v>75</v>
      </c>
      <c r="H52" s="158">
        <f t="shared" si="2"/>
        <v>4000</v>
      </c>
    </row>
    <row r="53" spans="1:8">
      <c r="A53" s="106">
        <v>67</v>
      </c>
      <c r="B53" t="s">
        <v>893</v>
      </c>
      <c r="C53" s="158">
        <f t="shared" si="6"/>
        <v>100000</v>
      </c>
      <c r="D53">
        <v>1</v>
      </c>
      <c r="E53">
        <v>3</v>
      </c>
      <c r="F53" s="158">
        <f t="shared" si="4"/>
        <v>300000</v>
      </c>
      <c r="G53">
        <f>'JUMLAH MHS'!$E$2</f>
        <v>250</v>
      </c>
      <c r="H53" s="158">
        <f t="shared" si="2"/>
        <v>1200</v>
      </c>
    </row>
    <row r="54" spans="1:8">
      <c r="A54" s="106">
        <v>68</v>
      </c>
      <c r="B54" t="s">
        <v>895</v>
      </c>
      <c r="C54" s="158">
        <f t="shared" si="6"/>
        <v>100000</v>
      </c>
      <c r="D54">
        <v>1</v>
      </c>
      <c r="E54">
        <v>3</v>
      </c>
      <c r="F54" s="158">
        <f t="shared" si="4"/>
        <v>300000</v>
      </c>
      <c r="G54">
        <v>125</v>
      </c>
      <c r="H54" s="158">
        <f t="shared" si="2"/>
        <v>2400</v>
      </c>
    </row>
    <row r="55" spans="1:8">
      <c r="A55" s="106">
        <v>69</v>
      </c>
      <c r="B55" t="s">
        <v>897</v>
      </c>
      <c r="C55" s="158">
        <f t="shared" si="6"/>
        <v>100000</v>
      </c>
      <c r="D55">
        <v>1</v>
      </c>
      <c r="E55">
        <v>3</v>
      </c>
      <c r="F55" s="158">
        <f t="shared" si="4"/>
        <v>300000</v>
      </c>
      <c r="G55">
        <v>75</v>
      </c>
      <c r="H55" s="158">
        <f t="shared" si="2"/>
        <v>4000</v>
      </c>
    </row>
    <row r="56" spans="1:8">
      <c r="A56" s="106">
        <v>70</v>
      </c>
      <c r="B56" t="s">
        <v>899</v>
      </c>
      <c r="C56" s="158">
        <f t="shared" si="6"/>
        <v>100000</v>
      </c>
      <c r="D56">
        <v>1</v>
      </c>
      <c r="E56">
        <v>3</v>
      </c>
      <c r="F56" s="158">
        <f t="shared" si="4"/>
        <v>300000</v>
      </c>
      <c r="G56">
        <f>'JUMLAH MHS'!$E$2</f>
        <v>250</v>
      </c>
      <c r="H56" s="158">
        <f t="shared" si="2"/>
        <v>1200</v>
      </c>
    </row>
    <row r="57" spans="1:8">
      <c r="A57" s="106">
        <v>71</v>
      </c>
      <c r="B57" t="s">
        <v>901</v>
      </c>
      <c r="C57" s="158">
        <f t="shared" si="6"/>
        <v>100000</v>
      </c>
      <c r="D57">
        <v>1</v>
      </c>
      <c r="E57">
        <v>3</v>
      </c>
      <c r="F57" s="158">
        <f t="shared" si="4"/>
        <v>300000</v>
      </c>
      <c r="G57">
        <v>125</v>
      </c>
      <c r="H57" s="158">
        <f t="shared" si="2"/>
        <v>2400</v>
      </c>
    </row>
    <row r="58" spans="1:8">
      <c r="A58" s="106">
        <v>72</v>
      </c>
      <c r="B58" t="s">
        <v>903</v>
      </c>
      <c r="C58" s="158">
        <f t="shared" si="6"/>
        <v>100000</v>
      </c>
      <c r="D58">
        <v>1</v>
      </c>
      <c r="E58">
        <v>3</v>
      </c>
      <c r="F58" s="158">
        <f t="shared" si="4"/>
        <v>300000</v>
      </c>
      <c r="G58">
        <v>75</v>
      </c>
      <c r="H58" s="158">
        <f t="shared" si="2"/>
        <v>4000</v>
      </c>
    </row>
    <row r="59" spans="1:8">
      <c r="A59" s="106">
        <v>73</v>
      </c>
      <c r="B59" t="s">
        <v>905</v>
      </c>
      <c r="C59" s="158">
        <f>$C$8</f>
        <v>150000</v>
      </c>
      <c r="D59">
        <v>13</v>
      </c>
      <c r="E59">
        <v>40</v>
      </c>
      <c r="F59" s="158">
        <f t="shared" si="4"/>
        <v>78000000</v>
      </c>
      <c r="G59">
        <f>'JUMLAH MHS'!$E$2</f>
        <v>250</v>
      </c>
      <c r="H59" s="158">
        <f t="shared" si="2"/>
        <v>312000</v>
      </c>
    </row>
    <row r="60" spans="1:8">
      <c r="A60" s="106">
        <v>74</v>
      </c>
      <c r="B60" t="s">
        <v>907</v>
      </c>
      <c r="C60" s="158">
        <f t="shared" ref="C60:C64" si="7">$C$8</f>
        <v>150000</v>
      </c>
      <c r="D60">
        <v>8</v>
      </c>
      <c r="E60">
        <v>20</v>
      </c>
      <c r="F60" s="158">
        <f t="shared" si="4"/>
        <v>24000000</v>
      </c>
      <c r="G60">
        <v>125</v>
      </c>
      <c r="H60" s="158">
        <f t="shared" si="2"/>
        <v>192000</v>
      </c>
    </row>
    <row r="61" spans="1:8">
      <c r="A61" s="106">
        <v>75</v>
      </c>
      <c r="B61" t="s">
        <v>909</v>
      </c>
      <c r="C61" s="158">
        <f t="shared" si="7"/>
        <v>150000</v>
      </c>
      <c r="D61">
        <v>13</v>
      </c>
      <c r="E61">
        <v>40</v>
      </c>
      <c r="F61" s="158">
        <f t="shared" si="4"/>
        <v>78000000</v>
      </c>
      <c r="G61">
        <f>'JUMLAH MHS'!$E$2</f>
        <v>250</v>
      </c>
      <c r="H61" s="158">
        <f t="shared" si="2"/>
        <v>312000</v>
      </c>
    </row>
    <row r="62" spans="1:8">
      <c r="A62" s="106">
        <v>76</v>
      </c>
      <c r="B62" t="s">
        <v>911</v>
      </c>
      <c r="C62" s="158">
        <f t="shared" si="7"/>
        <v>150000</v>
      </c>
      <c r="D62">
        <v>8</v>
      </c>
      <c r="E62">
        <v>20</v>
      </c>
      <c r="F62" s="158">
        <f t="shared" si="4"/>
        <v>24000000</v>
      </c>
      <c r="G62">
        <v>125</v>
      </c>
      <c r="H62" s="158">
        <f t="shared" si="2"/>
        <v>192000</v>
      </c>
    </row>
    <row r="63" spans="1:8">
      <c r="A63" s="106">
        <v>77</v>
      </c>
      <c r="B63" t="s">
        <v>913</v>
      </c>
      <c r="C63" s="158">
        <f t="shared" si="7"/>
        <v>150000</v>
      </c>
      <c r="D63">
        <v>13</v>
      </c>
      <c r="E63">
        <v>40</v>
      </c>
      <c r="F63" s="158">
        <f t="shared" si="4"/>
        <v>78000000</v>
      </c>
      <c r="G63">
        <f>'JUMLAH MHS'!$E$2</f>
        <v>250</v>
      </c>
      <c r="H63" s="158">
        <f t="shared" si="2"/>
        <v>312000</v>
      </c>
    </row>
    <row r="64" spans="1:8">
      <c r="A64" s="106">
        <v>78</v>
      </c>
      <c r="B64" t="s">
        <v>915</v>
      </c>
      <c r="C64" s="158">
        <f t="shared" si="7"/>
        <v>150000</v>
      </c>
      <c r="D64">
        <v>8</v>
      </c>
      <c r="E64">
        <v>20</v>
      </c>
      <c r="F64" s="158">
        <f t="shared" si="4"/>
        <v>24000000</v>
      </c>
      <c r="G64">
        <v>125</v>
      </c>
      <c r="H64" s="158">
        <f t="shared" si="2"/>
        <v>192000</v>
      </c>
    </row>
    <row r="65" spans="1:8">
      <c r="A65" s="106">
        <v>79</v>
      </c>
      <c r="B65" t="s">
        <v>917</v>
      </c>
      <c r="C65" s="158">
        <f>$C$9</f>
        <v>100000</v>
      </c>
      <c r="D65">
        <v>1</v>
      </c>
      <c r="E65">
        <f>E39</f>
        <v>4</v>
      </c>
      <c r="F65" s="158">
        <f t="shared" si="4"/>
        <v>400000</v>
      </c>
      <c r="G65">
        <f>'JUMLAH MHS'!$E$2</f>
        <v>250</v>
      </c>
      <c r="H65" s="158">
        <f t="shared" si="2"/>
        <v>1600</v>
      </c>
    </row>
    <row r="66" spans="1:8">
      <c r="A66" s="106">
        <v>80</v>
      </c>
      <c r="B66" t="s">
        <v>919</v>
      </c>
      <c r="C66" s="158">
        <f>$C$9</f>
        <v>100000</v>
      </c>
      <c r="D66">
        <v>1</v>
      </c>
      <c r="E66">
        <f>E40</f>
        <v>3</v>
      </c>
      <c r="F66" s="158">
        <f t="shared" si="4"/>
        <v>300000</v>
      </c>
      <c r="G66">
        <f>'JUMLAH MHS'!$E$2</f>
        <v>250</v>
      </c>
      <c r="H66" s="158">
        <f t="shared" si="2"/>
        <v>1200</v>
      </c>
    </row>
    <row r="67" spans="1:8">
      <c r="A67" s="106">
        <v>81</v>
      </c>
      <c r="B67" t="s">
        <v>921</v>
      </c>
      <c r="C67" s="158">
        <f>$C$10</f>
        <v>30000</v>
      </c>
      <c r="D67">
        <v>7</v>
      </c>
      <c r="E67">
        <v>40</v>
      </c>
      <c r="F67" s="158">
        <f t="shared" si="4"/>
        <v>8400000</v>
      </c>
      <c r="G67">
        <f>'JUMLAH MHS'!$E$2</f>
        <v>250</v>
      </c>
      <c r="H67" s="158">
        <f t="shared" si="2"/>
        <v>33600</v>
      </c>
    </row>
    <row r="68" spans="1:8">
      <c r="A68" s="106">
        <v>82</v>
      </c>
      <c r="B68" t="s">
        <v>923</v>
      </c>
      <c r="C68" s="158">
        <f>$C$10</f>
        <v>30000</v>
      </c>
      <c r="D68">
        <v>7</v>
      </c>
      <c r="E68">
        <v>20</v>
      </c>
      <c r="F68" s="158">
        <f t="shared" si="4"/>
        <v>4200000</v>
      </c>
      <c r="G68">
        <v>125</v>
      </c>
      <c r="H68" s="158">
        <f t="shared" si="2"/>
        <v>33600</v>
      </c>
    </row>
    <row r="69" spans="1:8">
      <c r="A69" s="106">
        <v>83</v>
      </c>
      <c r="B69" t="s">
        <v>925</v>
      </c>
      <c r="C69" s="158">
        <f>$C$7</f>
        <v>100000</v>
      </c>
      <c r="D69">
        <v>1</v>
      </c>
      <c r="E69">
        <v>4</v>
      </c>
      <c r="F69" s="158">
        <f t="shared" si="4"/>
        <v>400000</v>
      </c>
      <c r="G69">
        <f>'JUMLAH MHS'!$E$2</f>
        <v>250</v>
      </c>
      <c r="H69" s="158">
        <f t="shared" si="2"/>
        <v>1600</v>
      </c>
    </row>
    <row r="70" spans="1:8">
      <c r="A70" s="106">
        <v>84</v>
      </c>
      <c r="B70" t="s">
        <v>927</v>
      </c>
      <c r="C70" s="158">
        <f t="shared" ref="C70:C76" si="8">$C$7</f>
        <v>100000</v>
      </c>
      <c r="D70">
        <v>1</v>
      </c>
      <c r="E70">
        <v>2</v>
      </c>
      <c r="F70" s="158">
        <f t="shared" si="4"/>
        <v>200000</v>
      </c>
      <c r="G70">
        <f>'JUMLAH MHS'!$E$2</f>
        <v>250</v>
      </c>
      <c r="H70" s="158">
        <f t="shared" si="2"/>
        <v>800</v>
      </c>
    </row>
    <row r="71" spans="1:8">
      <c r="A71" s="106">
        <v>85</v>
      </c>
      <c r="B71" t="s">
        <v>929</v>
      </c>
      <c r="C71" s="158">
        <f t="shared" si="8"/>
        <v>100000</v>
      </c>
      <c r="D71">
        <v>1</v>
      </c>
      <c r="E71">
        <v>4</v>
      </c>
      <c r="F71" s="158">
        <f t="shared" si="4"/>
        <v>400000</v>
      </c>
      <c r="G71">
        <f>'JUMLAH MHS'!$E$2</f>
        <v>250</v>
      </c>
      <c r="H71" s="158">
        <f t="shared" si="2"/>
        <v>1600</v>
      </c>
    </row>
    <row r="72" spans="1:8">
      <c r="A72" s="106">
        <v>86</v>
      </c>
      <c r="B72" t="s">
        <v>931</v>
      </c>
      <c r="C72" s="158">
        <f t="shared" si="8"/>
        <v>100000</v>
      </c>
      <c r="D72">
        <v>1</v>
      </c>
      <c r="E72">
        <v>2</v>
      </c>
      <c r="F72" s="158">
        <f t="shared" si="4"/>
        <v>200000</v>
      </c>
      <c r="G72">
        <f>'JUMLAH MHS'!$E$2</f>
        <v>250</v>
      </c>
      <c r="H72" s="158">
        <f t="shared" si="2"/>
        <v>800</v>
      </c>
    </row>
    <row r="73" spans="1:8">
      <c r="A73" s="106">
        <v>87</v>
      </c>
      <c r="B73" t="s">
        <v>933</v>
      </c>
      <c r="C73" s="158">
        <f t="shared" si="8"/>
        <v>100000</v>
      </c>
      <c r="D73">
        <v>1</v>
      </c>
      <c r="E73">
        <v>4</v>
      </c>
      <c r="F73" s="158">
        <f t="shared" si="4"/>
        <v>400000</v>
      </c>
      <c r="G73">
        <f>'JUMLAH MHS'!$E$2</f>
        <v>250</v>
      </c>
      <c r="H73" s="158">
        <f t="shared" si="2"/>
        <v>1600</v>
      </c>
    </row>
    <row r="74" spans="1:8">
      <c r="A74" s="106">
        <v>88</v>
      </c>
      <c r="B74" t="s">
        <v>935</v>
      </c>
      <c r="C74" s="158">
        <f t="shared" si="8"/>
        <v>100000</v>
      </c>
      <c r="D74">
        <v>1</v>
      </c>
      <c r="E74">
        <v>2</v>
      </c>
      <c r="F74" s="158">
        <f t="shared" si="4"/>
        <v>200000</v>
      </c>
      <c r="G74">
        <f>'JUMLAH MHS'!$E$2</f>
        <v>250</v>
      </c>
      <c r="H74" s="158">
        <f t="shared" si="2"/>
        <v>800</v>
      </c>
    </row>
    <row r="75" spans="1:8">
      <c r="A75" s="106">
        <v>89</v>
      </c>
      <c r="B75" t="s">
        <v>937</v>
      </c>
      <c r="C75" s="158">
        <f t="shared" si="8"/>
        <v>100000</v>
      </c>
      <c r="D75">
        <v>1</v>
      </c>
      <c r="E75">
        <v>4</v>
      </c>
      <c r="F75" s="158">
        <f t="shared" si="4"/>
        <v>400000</v>
      </c>
      <c r="G75">
        <f>'JUMLAH MHS'!$E$2</f>
        <v>250</v>
      </c>
      <c r="H75" s="158">
        <f t="shared" si="2"/>
        <v>1600</v>
      </c>
    </row>
    <row r="76" spans="1:8">
      <c r="A76" s="106">
        <v>90</v>
      </c>
      <c r="B76" t="s">
        <v>939</v>
      </c>
      <c r="C76" s="158">
        <f t="shared" si="8"/>
        <v>100000</v>
      </c>
      <c r="D76">
        <v>1</v>
      </c>
      <c r="E76">
        <v>2</v>
      </c>
      <c r="F76" s="158">
        <f t="shared" si="4"/>
        <v>200000</v>
      </c>
      <c r="G76">
        <f>'JUMLAH MHS'!$E$2</f>
        <v>250</v>
      </c>
      <c r="H76" s="158">
        <f t="shared" si="2"/>
        <v>800</v>
      </c>
    </row>
    <row r="77" spans="1:8">
      <c r="A77" s="106">
        <v>91</v>
      </c>
      <c r="B77" t="s">
        <v>1232</v>
      </c>
      <c r="C77" s="158">
        <f t="shared" ref="C77:C90" si="9">$C$3</f>
        <v>175000</v>
      </c>
      <c r="D77">
        <v>9</v>
      </c>
      <c r="E77">
        <v>30</v>
      </c>
      <c r="F77" s="158">
        <f t="shared" ref="F77:F140" si="10">C77*D77*E77</f>
        <v>47250000</v>
      </c>
      <c r="G77">
        <f>'JUMLAH MHS'!$E$2</f>
        <v>250</v>
      </c>
      <c r="H77" s="158">
        <f t="shared" si="2"/>
        <v>189000</v>
      </c>
    </row>
    <row r="78" spans="1:8">
      <c r="A78" s="106">
        <v>92</v>
      </c>
      <c r="B78" t="s">
        <v>1233</v>
      </c>
      <c r="C78" s="158">
        <f t="shared" si="9"/>
        <v>175000</v>
      </c>
      <c r="D78">
        <v>9</v>
      </c>
      <c r="E78">
        <v>30</v>
      </c>
      <c r="F78" s="158">
        <f t="shared" si="10"/>
        <v>47250000</v>
      </c>
      <c r="G78">
        <f>'JUMLAH MHS'!$E$2</f>
        <v>250</v>
      </c>
      <c r="H78" s="158">
        <f t="shared" si="2"/>
        <v>189000</v>
      </c>
    </row>
    <row r="79" spans="1:8">
      <c r="A79" s="106">
        <v>93</v>
      </c>
      <c r="B79" t="s">
        <v>1234</v>
      </c>
      <c r="C79" s="158">
        <f t="shared" si="9"/>
        <v>175000</v>
      </c>
      <c r="D79">
        <v>9</v>
      </c>
      <c r="E79">
        <v>30</v>
      </c>
      <c r="F79" s="158">
        <f t="shared" si="10"/>
        <v>47250000</v>
      </c>
      <c r="G79">
        <f>'JUMLAH MHS'!$E$2</f>
        <v>250</v>
      </c>
      <c r="H79" s="158">
        <f t="shared" si="2"/>
        <v>189000</v>
      </c>
    </row>
    <row r="80" spans="1:8">
      <c r="A80" s="106">
        <v>94</v>
      </c>
      <c r="B80" t="s">
        <v>1235</v>
      </c>
      <c r="C80" s="158">
        <f t="shared" si="9"/>
        <v>175000</v>
      </c>
      <c r="D80">
        <v>9</v>
      </c>
      <c r="E80">
        <v>30</v>
      </c>
      <c r="F80" s="158">
        <f t="shared" si="10"/>
        <v>47250000</v>
      </c>
      <c r="G80">
        <f>'JUMLAH MHS'!$E$2</f>
        <v>250</v>
      </c>
      <c r="H80" s="158">
        <f t="shared" ref="H80:H143" si="11">F80/G80</f>
        <v>189000</v>
      </c>
    </row>
    <row r="81" spans="1:8">
      <c r="A81" s="106">
        <v>95</v>
      </c>
      <c r="B81" t="s">
        <v>1236</v>
      </c>
      <c r="C81" s="158">
        <f t="shared" si="9"/>
        <v>175000</v>
      </c>
      <c r="D81">
        <v>9</v>
      </c>
      <c r="E81">
        <v>30</v>
      </c>
      <c r="F81" s="158">
        <f t="shared" si="10"/>
        <v>47250000</v>
      </c>
      <c r="G81">
        <f>'JUMLAH MHS'!$E$2</f>
        <v>250</v>
      </c>
      <c r="H81" s="158">
        <f t="shared" si="11"/>
        <v>189000</v>
      </c>
    </row>
    <row r="82" spans="1:8">
      <c r="A82" s="106">
        <v>96</v>
      </c>
      <c r="B82" t="s">
        <v>1237</v>
      </c>
      <c r="C82" s="158">
        <f t="shared" si="9"/>
        <v>175000</v>
      </c>
      <c r="D82">
        <v>9</v>
      </c>
      <c r="E82">
        <v>30</v>
      </c>
      <c r="F82" s="158">
        <f t="shared" si="10"/>
        <v>47250000</v>
      </c>
      <c r="G82">
        <f>'JUMLAH MHS'!$E$2</f>
        <v>250</v>
      </c>
      <c r="H82" s="158">
        <f t="shared" si="11"/>
        <v>189000</v>
      </c>
    </row>
    <row r="83" spans="1:8">
      <c r="A83" s="106">
        <v>97</v>
      </c>
      <c r="B83" t="s">
        <v>1238</v>
      </c>
      <c r="C83" s="158">
        <f t="shared" si="9"/>
        <v>175000</v>
      </c>
      <c r="D83">
        <v>9</v>
      </c>
      <c r="E83">
        <v>30</v>
      </c>
      <c r="F83" s="158">
        <f t="shared" si="10"/>
        <v>47250000</v>
      </c>
      <c r="G83">
        <f>'JUMLAH MHS'!$E$2</f>
        <v>250</v>
      </c>
      <c r="H83" s="158">
        <f t="shared" si="11"/>
        <v>189000</v>
      </c>
    </row>
    <row r="84" spans="1:8">
      <c r="A84" s="106">
        <v>98</v>
      </c>
      <c r="B84" t="s">
        <v>1239</v>
      </c>
      <c r="C84" s="158">
        <f t="shared" si="9"/>
        <v>175000</v>
      </c>
      <c r="D84">
        <v>9</v>
      </c>
      <c r="E84">
        <v>30</v>
      </c>
      <c r="F84" s="158">
        <f t="shared" si="10"/>
        <v>47250000</v>
      </c>
      <c r="G84">
        <f>'JUMLAH MHS'!$E$2</f>
        <v>250</v>
      </c>
      <c r="H84" s="158">
        <f t="shared" si="11"/>
        <v>189000</v>
      </c>
    </row>
    <row r="85" spans="1:8">
      <c r="A85" s="106">
        <v>99</v>
      </c>
      <c r="B85" t="s">
        <v>1240</v>
      </c>
      <c r="C85" s="158">
        <f t="shared" si="9"/>
        <v>175000</v>
      </c>
      <c r="D85">
        <v>9</v>
      </c>
      <c r="E85">
        <v>30</v>
      </c>
      <c r="F85" s="158">
        <f t="shared" si="10"/>
        <v>47250000</v>
      </c>
      <c r="G85">
        <f>'JUMLAH MHS'!$E$2</f>
        <v>250</v>
      </c>
      <c r="H85" s="158">
        <f t="shared" si="11"/>
        <v>189000</v>
      </c>
    </row>
    <row r="86" spans="1:8">
      <c r="A86" s="106">
        <v>100</v>
      </c>
      <c r="B86" t="s">
        <v>1241</v>
      </c>
      <c r="C86" s="158">
        <f t="shared" si="9"/>
        <v>175000</v>
      </c>
      <c r="D86">
        <v>9</v>
      </c>
      <c r="E86">
        <v>30</v>
      </c>
      <c r="F86" s="158">
        <f t="shared" si="10"/>
        <v>47250000</v>
      </c>
      <c r="G86">
        <f>'JUMLAH MHS'!$E$2</f>
        <v>250</v>
      </c>
      <c r="H86" s="158">
        <f t="shared" si="11"/>
        <v>189000</v>
      </c>
    </row>
    <row r="87" spans="1:8">
      <c r="A87" s="106">
        <v>101</v>
      </c>
      <c r="B87" t="s">
        <v>1242</v>
      </c>
      <c r="C87" s="158">
        <f t="shared" si="9"/>
        <v>175000</v>
      </c>
      <c r="D87">
        <v>9</v>
      </c>
      <c r="E87">
        <v>30</v>
      </c>
      <c r="F87" s="158">
        <f t="shared" si="10"/>
        <v>47250000</v>
      </c>
      <c r="G87">
        <f>'JUMLAH MHS'!$E$2</f>
        <v>250</v>
      </c>
      <c r="H87" s="158">
        <f t="shared" si="11"/>
        <v>189000</v>
      </c>
    </row>
    <row r="88" spans="1:8">
      <c r="A88" s="106">
        <v>102</v>
      </c>
      <c r="B88" t="s">
        <v>1243</v>
      </c>
      <c r="C88" s="158">
        <f t="shared" si="9"/>
        <v>175000</v>
      </c>
      <c r="D88">
        <v>9</v>
      </c>
      <c r="E88">
        <v>30</v>
      </c>
      <c r="F88" s="158">
        <f t="shared" si="10"/>
        <v>47250000</v>
      </c>
      <c r="G88">
        <f>'JUMLAH MHS'!$E$2</f>
        <v>250</v>
      </c>
      <c r="H88" s="158">
        <f t="shared" si="11"/>
        <v>189000</v>
      </c>
    </row>
    <row r="89" spans="1:8">
      <c r="A89" s="106">
        <v>103</v>
      </c>
      <c r="B89" t="s">
        <v>1244</v>
      </c>
      <c r="C89" s="158">
        <f t="shared" si="9"/>
        <v>175000</v>
      </c>
      <c r="D89">
        <v>9</v>
      </c>
      <c r="E89">
        <v>30</v>
      </c>
      <c r="F89" s="158">
        <f t="shared" si="10"/>
        <v>47250000</v>
      </c>
      <c r="G89">
        <f>'JUMLAH MHS'!$E$2</f>
        <v>250</v>
      </c>
      <c r="H89" s="158">
        <f t="shared" si="11"/>
        <v>189000</v>
      </c>
    </row>
    <row r="90" spans="1:8">
      <c r="A90" s="106">
        <v>104</v>
      </c>
      <c r="B90" t="s">
        <v>1245</v>
      </c>
      <c r="C90" s="158">
        <f t="shared" si="9"/>
        <v>175000</v>
      </c>
      <c r="D90">
        <v>9</v>
      </c>
      <c r="E90">
        <v>30</v>
      </c>
      <c r="F90" s="158">
        <f t="shared" si="10"/>
        <v>47250000</v>
      </c>
      <c r="G90">
        <f>'JUMLAH MHS'!$E$2</f>
        <v>250</v>
      </c>
      <c r="H90" s="158">
        <f t="shared" si="11"/>
        <v>189000</v>
      </c>
    </row>
    <row r="91" spans="1:8">
      <c r="A91" s="106">
        <v>105</v>
      </c>
      <c r="B91" t="s">
        <v>1134</v>
      </c>
      <c r="C91" s="158">
        <f t="shared" ref="C91:C95" si="12">$C$4</f>
        <v>300000</v>
      </c>
      <c r="D91">
        <v>3</v>
      </c>
      <c r="E91">
        <v>25</v>
      </c>
      <c r="F91" s="158">
        <f t="shared" si="10"/>
        <v>22500000</v>
      </c>
      <c r="G91">
        <f>'JUMLAH MHS'!$E$2</f>
        <v>250</v>
      </c>
      <c r="H91" s="158">
        <f t="shared" si="11"/>
        <v>90000</v>
      </c>
    </row>
    <row r="92" spans="1:8">
      <c r="A92" s="106">
        <v>106</v>
      </c>
      <c r="B92" t="s">
        <v>1135</v>
      </c>
      <c r="C92" s="158">
        <f t="shared" si="12"/>
        <v>300000</v>
      </c>
      <c r="D92">
        <v>3</v>
      </c>
      <c r="E92">
        <v>25</v>
      </c>
      <c r="F92" s="158">
        <f t="shared" si="10"/>
        <v>22500000</v>
      </c>
      <c r="G92">
        <f>'JUMLAH MHS'!$E$2</f>
        <v>250</v>
      </c>
      <c r="H92" s="158">
        <f t="shared" si="11"/>
        <v>90000</v>
      </c>
    </row>
    <row r="93" spans="1:8">
      <c r="A93" s="106">
        <v>107</v>
      </c>
      <c r="B93" t="s">
        <v>1136</v>
      </c>
      <c r="C93" s="158">
        <f t="shared" si="12"/>
        <v>300000</v>
      </c>
      <c r="D93">
        <v>3</v>
      </c>
      <c r="E93">
        <v>25</v>
      </c>
      <c r="F93" s="158">
        <f t="shared" si="10"/>
        <v>22500000</v>
      </c>
      <c r="G93">
        <f>'JUMLAH MHS'!$E$2</f>
        <v>250</v>
      </c>
      <c r="H93" s="158">
        <f t="shared" si="11"/>
        <v>90000</v>
      </c>
    </row>
    <row r="94" spans="1:8">
      <c r="A94" s="106">
        <v>108</v>
      </c>
      <c r="B94" t="s">
        <v>1138</v>
      </c>
      <c r="C94" s="158">
        <f t="shared" si="12"/>
        <v>300000</v>
      </c>
      <c r="D94">
        <v>3</v>
      </c>
      <c r="E94">
        <v>25</v>
      </c>
      <c r="F94" s="158">
        <f t="shared" si="10"/>
        <v>22500000</v>
      </c>
      <c r="G94">
        <f>'JUMLAH MHS'!$E$2</f>
        <v>250</v>
      </c>
      <c r="H94" s="158">
        <f t="shared" si="11"/>
        <v>90000</v>
      </c>
    </row>
    <row r="95" spans="1:8">
      <c r="A95" s="106">
        <v>109</v>
      </c>
      <c r="B95" t="s">
        <v>1137</v>
      </c>
      <c r="C95" s="158">
        <f t="shared" si="12"/>
        <v>300000</v>
      </c>
      <c r="D95">
        <v>3</v>
      </c>
      <c r="E95">
        <v>25</v>
      </c>
      <c r="F95" s="158">
        <f t="shared" si="10"/>
        <v>22500000</v>
      </c>
      <c r="G95">
        <f>'JUMLAH MHS'!$E$2</f>
        <v>250</v>
      </c>
      <c r="H95" s="158">
        <f t="shared" si="11"/>
        <v>90000</v>
      </c>
    </row>
    <row r="96" spans="1:8">
      <c r="A96" s="106">
        <v>110</v>
      </c>
      <c r="B96" t="s">
        <v>1139</v>
      </c>
      <c r="C96" s="158">
        <f t="shared" ref="C96:C98" si="13">$C$5</f>
        <v>150000</v>
      </c>
      <c r="D96">
        <v>28</v>
      </c>
      <c r="E96">
        <v>1</v>
      </c>
      <c r="F96" s="158">
        <f t="shared" si="10"/>
        <v>4200000</v>
      </c>
      <c r="G96">
        <f>'JUMLAH MHS'!$E$2</f>
        <v>250</v>
      </c>
      <c r="H96" s="158">
        <f t="shared" si="11"/>
        <v>16800</v>
      </c>
    </row>
    <row r="97" spans="1:8">
      <c r="A97" s="106">
        <v>111</v>
      </c>
      <c r="B97" t="s">
        <v>1140</v>
      </c>
      <c r="C97" s="158">
        <f t="shared" si="13"/>
        <v>150000</v>
      </c>
      <c r="D97">
        <v>28</v>
      </c>
      <c r="E97">
        <v>1</v>
      </c>
      <c r="F97" s="158">
        <f t="shared" si="10"/>
        <v>4200000</v>
      </c>
      <c r="G97">
        <f>'JUMLAH MHS'!$E$2</f>
        <v>250</v>
      </c>
      <c r="H97" s="158">
        <f t="shared" si="11"/>
        <v>16800</v>
      </c>
    </row>
    <row r="98" spans="1:8">
      <c r="A98" s="106">
        <v>112</v>
      </c>
      <c r="B98" t="s">
        <v>1141</v>
      </c>
      <c r="C98" s="158">
        <f t="shared" si="13"/>
        <v>150000</v>
      </c>
      <c r="D98">
        <v>28</v>
      </c>
      <c r="E98">
        <v>1</v>
      </c>
      <c r="F98" s="158">
        <f t="shared" si="10"/>
        <v>4200000</v>
      </c>
      <c r="G98">
        <f>'JUMLAH MHS'!$E$2</f>
        <v>250</v>
      </c>
      <c r="H98" s="158">
        <f t="shared" si="11"/>
        <v>16800</v>
      </c>
    </row>
    <row r="99" spans="1:8">
      <c r="A99" s="106">
        <v>113</v>
      </c>
      <c r="B99" t="s">
        <v>1142</v>
      </c>
      <c r="C99" s="158">
        <f>$C$6</f>
        <v>150000</v>
      </c>
      <c r="D99">
        <v>24</v>
      </c>
      <c r="E99">
        <v>4</v>
      </c>
      <c r="F99" s="158">
        <f t="shared" si="10"/>
        <v>14400000</v>
      </c>
      <c r="G99">
        <f>'JUMLAH MHS'!$E$2</f>
        <v>250</v>
      </c>
      <c r="H99" s="158">
        <f t="shared" si="11"/>
        <v>57600</v>
      </c>
    </row>
    <row r="100" spans="1:8">
      <c r="A100" s="106">
        <v>114</v>
      </c>
      <c r="B100" t="s">
        <v>1143</v>
      </c>
      <c r="C100" s="158">
        <f>$C$6</f>
        <v>150000</v>
      </c>
      <c r="D100">
        <v>24</v>
      </c>
      <c r="E100">
        <v>3</v>
      </c>
      <c r="F100" s="158">
        <f t="shared" si="10"/>
        <v>10800000</v>
      </c>
      <c r="G100">
        <f>'JUMLAH MHS'!$E$2</f>
        <v>250</v>
      </c>
      <c r="H100" s="158">
        <f t="shared" si="11"/>
        <v>43200</v>
      </c>
    </row>
    <row r="101" spans="1:8">
      <c r="A101" s="106">
        <v>115</v>
      </c>
      <c r="B101" t="s">
        <v>1144</v>
      </c>
      <c r="C101" s="158">
        <f t="shared" ref="C101:C115" si="14">$C$7</f>
        <v>100000</v>
      </c>
      <c r="D101">
        <v>3</v>
      </c>
      <c r="E101">
        <v>3</v>
      </c>
      <c r="F101" s="158">
        <f t="shared" si="10"/>
        <v>900000</v>
      </c>
      <c r="G101">
        <f>'JUMLAH MHS'!$E$2</f>
        <v>250</v>
      </c>
      <c r="H101" s="158">
        <f t="shared" si="11"/>
        <v>3600</v>
      </c>
    </row>
    <row r="102" spans="1:8">
      <c r="A102" s="106">
        <v>116</v>
      </c>
      <c r="B102" t="s">
        <v>1147</v>
      </c>
      <c r="C102" s="158">
        <f t="shared" si="14"/>
        <v>100000</v>
      </c>
      <c r="D102">
        <v>3</v>
      </c>
      <c r="E102">
        <v>3</v>
      </c>
      <c r="F102" s="158">
        <f t="shared" si="10"/>
        <v>900000</v>
      </c>
      <c r="G102">
        <v>125</v>
      </c>
      <c r="H102" s="158">
        <f t="shared" si="11"/>
        <v>7200</v>
      </c>
    </row>
    <row r="103" spans="1:8">
      <c r="A103" s="106">
        <v>117</v>
      </c>
      <c r="B103" t="s">
        <v>1148</v>
      </c>
      <c r="C103" s="158">
        <f t="shared" si="14"/>
        <v>100000</v>
      </c>
      <c r="D103">
        <v>3</v>
      </c>
      <c r="E103">
        <v>3</v>
      </c>
      <c r="F103" s="158">
        <f t="shared" si="10"/>
        <v>900000</v>
      </c>
      <c r="G103">
        <v>75</v>
      </c>
      <c r="H103" s="158">
        <f t="shared" si="11"/>
        <v>12000</v>
      </c>
    </row>
    <row r="104" spans="1:8">
      <c r="A104" s="106">
        <v>118</v>
      </c>
      <c r="B104" t="s">
        <v>1145</v>
      </c>
      <c r="C104" s="158">
        <f t="shared" si="14"/>
        <v>100000</v>
      </c>
      <c r="D104">
        <v>3</v>
      </c>
      <c r="E104">
        <v>3</v>
      </c>
      <c r="F104" s="158">
        <f t="shared" si="10"/>
        <v>900000</v>
      </c>
      <c r="G104">
        <f>'JUMLAH MHS'!$E$2</f>
        <v>250</v>
      </c>
      <c r="H104" s="158">
        <f t="shared" si="11"/>
        <v>3600</v>
      </c>
    </row>
    <row r="105" spans="1:8">
      <c r="A105" s="106">
        <v>119</v>
      </c>
      <c r="B105" t="s">
        <v>1149</v>
      </c>
      <c r="C105" s="158">
        <f t="shared" si="14"/>
        <v>100000</v>
      </c>
      <c r="D105">
        <v>3</v>
      </c>
      <c r="E105">
        <v>3</v>
      </c>
      <c r="F105" s="158">
        <f t="shared" si="10"/>
        <v>900000</v>
      </c>
      <c r="G105">
        <v>125</v>
      </c>
      <c r="H105" s="158">
        <f t="shared" si="11"/>
        <v>7200</v>
      </c>
    </row>
    <row r="106" spans="1:8">
      <c r="A106" s="106">
        <v>120</v>
      </c>
      <c r="B106" t="s">
        <v>1150</v>
      </c>
      <c r="C106" s="158">
        <f t="shared" si="14"/>
        <v>100000</v>
      </c>
      <c r="D106">
        <v>3</v>
      </c>
      <c r="E106">
        <v>3</v>
      </c>
      <c r="F106" s="158">
        <f t="shared" si="10"/>
        <v>900000</v>
      </c>
      <c r="G106">
        <v>75</v>
      </c>
      <c r="H106" s="158">
        <f t="shared" si="11"/>
        <v>12000</v>
      </c>
    </row>
    <row r="107" spans="1:8">
      <c r="A107" s="106">
        <v>121</v>
      </c>
      <c r="B107" t="s">
        <v>1146</v>
      </c>
      <c r="C107" s="158">
        <f t="shared" si="14"/>
        <v>100000</v>
      </c>
      <c r="D107">
        <v>3</v>
      </c>
      <c r="E107">
        <v>3</v>
      </c>
      <c r="F107" s="158">
        <f t="shared" si="10"/>
        <v>900000</v>
      </c>
      <c r="G107">
        <f>'JUMLAH MHS'!$E$2</f>
        <v>250</v>
      </c>
      <c r="H107" s="158">
        <f t="shared" si="11"/>
        <v>3600</v>
      </c>
    </row>
    <row r="108" spans="1:8">
      <c r="A108" s="106">
        <v>122</v>
      </c>
      <c r="B108" t="s">
        <v>1151</v>
      </c>
      <c r="C108" s="158">
        <f t="shared" si="14"/>
        <v>100000</v>
      </c>
      <c r="D108">
        <v>3</v>
      </c>
      <c r="E108">
        <v>3</v>
      </c>
      <c r="F108" s="158">
        <f t="shared" si="10"/>
        <v>900000</v>
      </c>
      <c r="G108">
        <v>125</v>
      </c>
      <c r="H108" s="158">
        <f t="shared" si="11"/>
        <v>7200</v>
      </c>
    </row>
    <row r="109" spans="1:8">
      <c r="A109" s="106">
        <v>123</v>
      </c>
      <c r="B109" t="s">
        <v>1152</v>
      </c>
      <c r="C109" s="158">
        <f t="shared" si="14"/>
        <v>100000</v>
      </c>
      <c r="D109">
        <v>3</v>
      </c>
      <c r="E109">
        <v>3</v>
      </c>
      <c r="F109" s="158">
        <f t="shared" si="10"/>
        <v>900000</v>
      </c>
      <c r="G109">
        <v>75</v>
      </c>
      <c r="H109" s="158">
        <f t="shared" si="11"/>
        <v>12000</v>
      </c>
    </row>
    <row r="110" spans="1:8">
      <c r="A110" s="106">
        <v>124</v>
      </c>
      <c r="B110" t="s">
        <v>1153</v>
      </c>
      <c r="C110" s="158">
        <f t="shared" si="14"/>
        <v>100000</v>
      </c>
      <c r="D110">
        <v>3</v>
      </c>
      <c r="E110">
        <v>3</v>
      </c>
      <c r="F110" s="158">
        <f t="shared" si="10"/>
        <v>900000</v>
      </c>
      <c r="G110">
        <f>'JUMLAH MHS'!$E$2</f>
        <v>250</v>
      </c>
      <c r="H110" s="158">
        <f t="shared" si="11"/>
        <v>3600</v>
      </c>
    </row>
    <row r="111" spans="1:8">
      <c r="A111" s="106">
        <v>125</v>
      </c>
      <c r="B111" t="s">
        <v>1154</v>
      </c>
      <c r="C111" s="158">
        <f t="shared" si="14"/>
        <v>100000</v>
      </c>
      <c r="D111">
        <v>3</v>
      </c>
      <c r="E111">
        <v>3</v>
      </c>
      <c r="F111" s="158">
        <f t="shared" si="10"/>
        <v>900000</v>
      </c>
      <c r="G111">
        <v>125</v>
      </c>
      <c r="H111" s="158">
        <f t="shared" si="11"/>
        <v>7200</v>
      </c>
    </row>
    <row r="112" spans="1:8">
      <c r="A112" s="106">
        <v>126</v>
      </c>
      <c r="B112" t="s">
        <v>1155</v>
      </c>
      <c r="C112" s="158">
        <f t="shared" si="14"/>
        <v>100000</v>
      </c>
      <c r="D112">
        <v>3</v>
      </c>
      <c r="E112">
        <v>3</v>
      </c>
      <c r="F112" s="158">
        <f t="shared" si="10"/>
        <v>900000</v>
      </c>
      <c r="G112">
        <v>75</v>
      </c>
      <c r="H112" s="158">
        <f t="shared" si="11"/>
        <v>12000</v>
      </c>
    </row>
    <row r="113" spans="1:8">
      <c r="A113" s="106">
        <v>127</v>
      </c>
      <c r="B113" t="s">
        <v>1156</v>
      </c>
      <c r="C113" s="158">
        <f t="shared" si="14"/>
        <v>100000</v>
      </c>
      <c r="D113">
        <v>3</v>
      </c>
      <c r="E113">
        <v>3</v>
      </c>
      <c r="F113" s="158">
        <f t="shared" si="10"/>
        <v>900000</v>
      </c>
      <c r="G113">
        <f>'JUMLAH MHS'!$E$2</f>
        <v>250</v>
      </c>
      <c r="H113" s="158">
        <f t="shared" si="11"/>
        <v>3600</v>
      </c>
    </row>
    <row r="114" spans="1:8">
      <c r="A114" s="106">
        <v>128</v>
      </c>
      <c r="B114" t="s">
        <v>1157</v>
      </c>
      <c r="C114" s="158">
        <f t="shared" si="14"/>
        <v>100000</v>
      </c>
      <c r="D114">
        <v>3</v>
      </c>
      <c r="E114">
        <v>3</v>
      </c>
      <c r="F114" s="158">
        <f t="shared" si="10"/>
        <v>900000</v>
      </c>
      <c r="G114">
        <v>125</v>
      </c>
      <c r="H114" s="158">
        <f t="shared" si="11"/>
        <v>7200</v>
      </c>
    </row>
    <row r="115" spans="1:8">
      <c r="A115" s="106">
        <v>129</v>
      </c>
      <c r="B115" t="s">
        <v>1158</v>
      </c>
      <c r="C115" s="158">
        <f t="shared" si="14"/>
        <v>100000</v>
      </c>
      <c r="D115">
        <v>3</v>
      </c>
      <c r="E115">
        <v>3</v>
      </c>
      <c r="F115" s="158">
        <f t="shared" si="10"/>
        <v>900000</v>
      </c>
      <c r="G115">
        <v>75</v>
      </c>
      <c r="H115" s="158">
        <f t="shared" si="11"/>
        <v>12000</v>
      </c>
    </row>
    <row r="116" spans="1:8">
      <c r="A116" s="106">
        <v>130</v>
      </c>
      <c r="B116" t="s">
        <v>1218</v>
      </c>
      <c r="C116" s="158">
        <f t="shared" ref="C116:C121" si="15">$C$8</f>
        <v>150000</v>
      </c>
      <c r="D116">
        <v>13</v>
      </c>
      <c r="E116">
        <v>40</v>
      </c>
      <c r="F116" s="158">
        <f t="shared" si="10"/>
        <v>78000000</v>
      </c>
      <c r="G116">
        <f>'JUMLAH MHS'!$E$2</f>
        <v>250</v>
      </c>
      <c r="H116" s="158">
        <f t="shared" si="11"/>
        <v>312000</v>
      </c>
    </row>
    <row r="117" spans="1:8">
      <c r="A117" s="106">
        <v>131</v>
      </c>
      <c r="B117" t="s">
        <v>1219</v>
      </c>
      <c r="C117" s="158">
        <f t="shared" si="15"/>
        <v>150000</v>
      </c>
      <c r="D117">
        <v>8</v>
      </c>
      <c r="E117">
        <v>20</v>
      </c>
      <c r="F117" s="158">
        <f t="shared" si="10"/>
        <v>24000000</v>
      </c>
      <c r="G117">
        <f>G116/2</f>
        <v>125</v>
      </c>
      <c r="H117" s="158">
        <f>F117/G117</f>
        <v>192000</v>
      </c>
    </row>
    <row r="118" spans="1:8">
      <c r="A118" s="106">
        <v>132</v>
      </c>
      <c r="B118" t="s">
        <v>1220</v>
      </c>
      <c r="C118" s="158">
        <f t="shared" si="15"/>
        <v>150000</v>
      </c>
      <c r="D118">
        <v>13</v>
      </c>
      <c r="E118">
        <v>40</v>
      </c>
      <c r="F118" s="158">
        <f t="shared" si="10"/>
        <v>78000000</v>
      </c>
      <c r="G118">
        <f>'JUMLAH MHS'!$E$2</f>
        <v>250</v>
      </c>
      <c r="H118" s="158">
        <f t="shared" si="11"/>
        <v>312000</v>
      </c>
    </row>
    <row r="119" spans="1:8">
      <c r="A119" s="106">
        <v>133</v>
      </c>
      <c r="B119" t="s">
        <v>1221</v>
      </c>
      <c r="C119" s="158">
        <f t="shared" si="15"/>
        <v>150000</v>
      </c>
      <c r="D119">
        <v>8</v>
      </c>
      <c r="E119">
        <v>20</v>
      </c>
      <c r="F119" s="158">
        <f t="shared" si="10"/>
        <v>24000000</v>
      </c>
      <c r="G119">
        <f>G118/2</f>
        <v>125</v>
      </c>
      <c r="H119" s="158">
        <f t="shared" si="11"/>
        <v>192000</v>
      </c>
    </row>
    <row r="120" spans="1:8">
      <c r="A120" s="106">
        <v>134</v>
      </c>
      <c r="B120" t="s">
        <v>1222</v>
      </c>
      <c r="C120" s="158">
        <f t="shared" si="15"/>
        <v>150000</v>
      </c>
      <c r="D120">
        <v>13</v>
      </c>
      <c r="E120">
        <v>40</v>
      </c>
      <c r="F120" s="158">
        <f t="shared" si="10"/>
        <v>78000000</v>
      </c>
      <c r="G120">
        <f>'JUMLAH MHS'!$E$2</f>
        <v>250</v>
      </c>
      <c r="H120" s="158">
        <f t="shared" si="11"/>
        <v>312000</v>
      </c>
    </row>
    <row r="121" spans="1:8">
      <c r="A121" s="106">
        <v>135</v>
      </c>
      <c r="B121" t="s">
        <v>1223</v>
      </c>
      <c r="C121" s="158">
        <f t="shared" si="15"/>
        <v>150000</v>
      </c>
      <c r="D121">
        <v>8</v>
      </c>
      <c r="E121">
        <v>20</v>
      </c>
      <c r="F121" s="158">
        <f t="shared" si="10"/>
        <v>24000000</v>
      </c>
      <c r="G121">
        <f>G120/2</f>
        <v>125</v>
      </c>
      <c r="H121" s="158">
        <f t="shared" si="11"/>
        <v>192000</v>
      </c>
    </row>
    <row r="122" spans="1:8">
      <c r="A122" s="106">
        <v>136</v>
      </c>
      <c r="B122" t="s">
        <v>1159</v>
      </c>
      <c r="C122" s="158">
        <f>$C$9</f>
        <v>100000</v>
      </c>
      <c r="D122">
        <v>1</v>
      </c>
      <c r="E122">
        <v>4</v>
      </c>
      <c r="F122" s="158">
        <f t="shared" si="10"/>
        <v>400000</v>
      </c>
      <c r="G122">
        <f>'JUMLAH MHS'!$E$2</f>
        <v>250</v>
      </c>
      <c r="H122" s="158">
        <f t="shared" si="11"/>
        <v>1600</v>
      </c>
    </row>
    <row r="123" spans="1:8">
      <c r="A123" s="106">
        <v>137</v>
      </c>
      <c r="B123" t="s">
        <v>1160</v>
      </c>
      <c r="C123" s="158">
        <f>$C$9</f>
        <v>100000</v>
      </c>
      <c r="D123">
        <v>1</v>
      </c>
      <c r="E123">
        <v>3</v>
      </c>
      <c r="F123" s="158">
        <f t="shared" si="10"/>
        <v>300000</v>
      </c>
      <c r="G123">
        <f>'JUMLAH MHS'!$E$2</f>
        <v>250</v>
      </c>
      <c r="H123" s="158">
        <f t="shared" si="11"/>
        <v>1200</v>
      </c>
    </row>
    <row r="124" spans="1:8">
      <c r="A124" s="106">
        <v>138</v>
      </c>
      <c r="B124" t="s">
        <v>1161</v>
      </c>
      <c r="C124" s="158">
        <f>$C$10</f>
        <v>30000</v>
      </c>
      <c r="D124">
        <v>7</v>
      </c>
      <c r="E124">
        <v>40</v>
      </c>
      <c r="F124" s="158">
        <f t="shared" si="10"/>
        <v>8400000</v>
      </c>
      <c r="G124">
        <f>'JUMLAH MHS'!$E$2</f>
        <v>250</v>
      </c>
      <c r="H124" s="158">
        <f t="shared" si="11"/>
        <v>33600</v>
      </c>
    </row>
    <row r="125" spans="1:8">
      <c r="A125" s="106">
        <v>139</v>
      </c>
      <c r="B125" t="s">
        <v>1162</v>
      </c>
      <c r="C125" s="158">
        <f>$C$10</f>
        <v>30000</v>
      </c>
      <c r="D125">
        <v>7</v>
      </c>
      <c r="E125">
        <v>20</v>
      </c>
      <c r="F125" s="158">
        <f t="shared" si="10"/>
        <v>4200000</v>
      </c>
      <c r="G125">
        <f>G124/2</f>
        <v>125</v>
      </c>
      <c r="H125" s="158">
        <f t="shared" si="11"/>
        <v>33600</v>
      </c>
    </row>
    <row r="126" spans="1:8">
      <c r="A126" s="106">
        <v>140</v>
      </c>
      <c r="B126" t="s">
        <v>1163</v>
      </c>
      <c r="C126" s="158">
        <f t="shared" ref="C126:C131" si="16">$C$7</f>
        <v>100000</v>
      </c>
      <c r="D126">
        <v>1</v>
      </c>
      <c r="E126">
        <v>4</v>
      </c>
      <c r="F126" s="158">
        <f t="shared" si="10"/>
        <v>400000</v>
      </c>
      <c r="G126">
        <f>'JUMLAH MHS'!$E$2</f>
        <v>250</v>
      </c>
      <c r="H126" s="158">
        <f t="shared" si="11"/>
        <v>1600</v>
      </c>
    </row>
    <row r="127" spans="1:8">
      <c r="A127" s="106">
        <v>141</v>
      </c>
      <c r="B127" t="s">
        <v>1164</v>
      </c>
      <c r="C127" s="158">
        <f t="shared" si="16"/>
        <v>100000</v>
      </c>
      <c r="D127">
        <v>1</v>
      </c>
      <c r="E127">
        <v>4</v>
      </c>
      <c r="F127" s="158">
        <f t="shared" si="10"/>
        <v>400000</v>
      </c>
      <c r="G127">
        <f>'JUMLAH MHS'!$E$2</f>
        <v>250</v>
      </c>
      <c r="H127" s="158">
        <f t="shared" si="11"/>
        <v>1600</v>
      </c>
    </row>
    <row r="128" spans="1:8">
      <c r="A128" s="106">
        <v>142</v>
      </c>
      <c r="B128" t="s">
        <v>1165</v>
      </c>
      <c r="C128" s="158">
        <f t="shared" si="16"/>
        <v>100000</v>
      </c>
      <c r="D128">
        <v>1</v>
      </c>
      <c r="E128">
        <v>4</v>
      </c>
      <c r="F128" s="158">
        <f t="shared" si="10"/>
        <v>400000</v>
      </c>
      <c r="G128">
        <f>'JUMLAH MHS'!$E$2</f>
        <v>250</v>
      </c>
      <c r="H128" s="158">
        <f t="shared" si="11"/>
        <v>1600</v>
      </c>
    </row>
    <row r="129" spans="1:8">
      <c r="A129" s="106">
        <v>143</v>
      </c>
      <c r="B129" t="s">
        <v>1166</v>
      </c>
      <c r="C129" s="158">
        <f t="shared" si="16"/>
        <v>100000</v>
      </c>
      <c r="D129">
        <v>1</v>
      </c>
      <c r="E129">
        <v>4</v>
      </c>
      <c r="F129" s="158">
        <f t="shared" si="10"/>
        <v>400000</v>
      </c>
      <c r="G129">
        <f>'JUMLAH MHS'!$E$2</f>
        <v>250</v>
      </c>
      <c r="H129" s="158">
        <f t="shared" si="11"/>
        <v>1600</v>
      </c>
    </row>
    <row r="130" spans="1:8">
      <c r="A130" s="106">
        <v>144</v>
      </c>
      <c r="B130" t="s">
        <v>1167</v>
      </c>
      <c r="C130" s="158">
        <f t="shared" si="16"/>
        <v>100000</v>
      </c>
      <c r="D130">
        <v>1</v>
      </c>
      <c r="E130">
        <v>4</v>
      </c>
      <c r="F130" s="158">
        <f t="shared" si="10"/>
        <v>400000</v>
      </c>
      <c r="G130">
        <f>'JUMLAH MHS'!$E$2</f>
        <v>250</v>
      </c>
      <c r="H130" s="158">
        <f t="shared" si="11"/>
        <v>1600</v>
      </c>
    </row>
    <row r="131" spans="1:8">
      <c r="A131" s="106">
        <v>145</v>
      </c>
      <c r="B131" t="s">
        <v>1168</v>
      </c>
      <c r="C131" s="158">
        <f t="shared" si="16"/>
        <v>100000</v>
      </c>
      <c r="D131">
        <v>1</v>
      </c>
      <c r="E131">
        <v>4</v>
      </c>
      <c r="F131" s="158">
        <f t="shared" si="10"/>
        <v>400000</v>
      </c>
      <c r="G131">
        <f>'JUMLAH MHS'!$E$2</f>
        <v>250</v>
      </c>
      <c r="H131" s="158">
        <f t="shared" si="11"/>
        <v>1600</v>
      </c>
    </row>
    <row r="132" spans="1:8">
      <c r="A132" s="106">
        <v>146</v>
      </c>
      <c r="B132" t="s">
        <v>941</v>
      </c>
      <c r="C132" s="158">
        <f t="shared" ref="C132:C143" si="17">$C$3</f>
        <v>175000</v>
      </c>
      <c r="D132">
        <v>9</v>
      </c>
      <c r="E132">
        <v>26</v>
      </c>
      <c r="F132" s="158">
        <f t="shared" si="10"/>
        <v>40950000</v>
      </c>
      <c r="G132">
        <f>'JUMLAH MHS'!$E$4</f>
        <v>221</v>
      </c>
      <c r="H132" s="158">
        <f t="shared" si="11"/>
        <v>185294.11764705883</v>
      </c>
    </row>
    <row r="133" spans="1:8">
      <c r="A133" s="106">
        <v>147</v>
      </c>
      <c r="B133" t="s">
        <v>943</v>
      </c>
      <c r="C133" s="158">
        <f t="shared" si="17"/>
        <v>175000</v>
      </c>
      <c r="D133">
        <v>9</v>
      </c>
      <c r="E133">
        <v>26</v>
      </c>
      <c r="F133" s="158">
        <f t="shared" si="10"/>
        <v>40950000</v>
      </c>
      <c r="G133">
        <f>'JUMLAH MHS'!$E$4</f>
        <v>221</v>
      </c>
      <c r="H133" s="158">
        <f t="shared" si="11"/>
        <v>185294.11764705883</v>
      </c>
    </row>
    <row r="134" spans="1:8">
      <c r="A134" s="106">
        <v>148</v>
      </c>
      <c r="B134" t="s">
        <v>945</v>
      </c>
      <c r="C134" s="158">
        <f t="shared" si="17"/>
        <v>175000</v>
      </c>
      <c r="D134">
        <v>9</v>
      </c>
      <c r="E134">
        <v>26</v>
      </c>
      <c r="F134" s="158">
        <f t="shared" si="10"/>
        <v>40950000</v>
      </c>
      <c r="G134">
        <f>'JUMLAH MHS'!$E$4</f>
        <v>221</v>
      </c>
      <c r="H134" s="158">
        <f t="shared" si="11"/>
        <v>185294.11764705883</v>
      </c>
    </row>
    <row r="135" spans="1:8">
      <c r="A135" s="106">
        <v>149</v>
      </c>
      <c r="B135" t="s">
        <v>947</v>
      </c>
      <c r="C135" s="158">
        <f t="shared" si="17"/>
        <v>175000</v>
      </c>
      <c r="D135">
        <v>9</v>
      </c>
      <c r="E135">
        <v>26</v>
      </c>
      <c r="F135" s="158">
        <f t="shared" si="10"/>
        <v>40950000</v>
      </c>
      <c r="G135">
        <f>'JUMLAH MHS'!$E$4</f>
        <v>221</v>
      </c>
      <c r="H135" s="158">
        <f t="shared" si="11"/>
        <v>185294.11764705883</v>
      </c>
    </row>
    <row r="136" spans="1:8">
      <c r="A136" s="106">
        <v>150</v>
      </c>
      <c r="B136" t="s">
        <v>949</v>
      </c>
      <c r="C136" s="158">
        <f t="shared" si="17"/>
        <v>175000</v>
      </c>
      <c r="D136">
        <v>9</v>
      </c>
      <c r="E136">
        <v>26</v>
      </c>
      <c r="F136" s="158">
        <f t="shared" si="10"/>
        <v>40950000</v>
      </c>
      <c r="G136">
        <f>'JUMLAH MHS'!$E$4</f>
        <v>221</v>
      </c>
      <c r="H136" s="158">
        <f t="shared" si="11"/>
        <v>185294.11764705883</v>
      </c>
    </row>
    <row r="137" spans="1:8">
      <c r="A137" s="106">
        <v>151</v>
      </c>
      <c r="B137" t="s">
        <v>951</v>
      </c>
      <c r="C137" s="158">
        <f t="shared" si="17"/>
        <v>175000</v>
      </c>
      <c r="D137">
        <v>9</v>
      </c>
      <c r="E137">
        <v>26</v>
      </c>
      <c r="F137" s="158">
        <f t="shared" si="10"/>
        <v>40950000</v>
      </c>
      <c r="G137">
        <f>'JUMLAH MHS'!$E$4</f>
        <v>221</v>
      </c>
      <c r="H137" s="158">
        <f t="shared" si="11"/>
        <v>185294.11764705883</v>
      </c>
    </row>
    <row r="138" spans="1:8">
      <c r="A138" s="106">
        <v>152</v>
      </c>
      <c r="B138" t="s">
        <v>953</v>
      </c>
      <c r="C138" s="158">
        <f t="shared" si="17"/>
        <v>175000</v>
      </c>
      <c r="D138">
        <v>9</v>
      </c>
      <c r="E138">
        <v>26</v>
      </c>
      <c r="F138" s="158">
        <f t="shared" si="10"/>
        <v>40950000</v>
      </c>
      <c r="G138">
        <f>'JUMLAH MHS'!$E$4</f>
        <v>221</v>
      </c>
      <c r="H138" s="158">
        <f t="shared" si="11"/>
        <v>185294.11764705883</v>
      </c>
    </row>
    <row r="139" spans="1:8">
      <c r="A139" s="106">
        <v>153</v>
      </c>
      <c r="B139" t="s">
        <v>955</v>
      </c>
      <c r="C139" s="158">
        <f t="shared" si="17"/>
        <v>175000</v>
      </c>
      <c r="D139">
        <v>9</v>
      </c>
      <c r="E139">
        <v>26</v>
      </c>
      <c r="F139" s="158">
        <f t="shared" si="10"/>
        <v>40950000</v>
      </c>
      <c r="G139">
        <f>'JUMLAH MHS'!$E$4</f>
        <v>221</v>
      </c>
      <c r="H139" s="158">
        <f t="shared" si="11"/>
        <v>185294.11764705883</v>
      </c>
    </row>
    <row r="140" spans="1:8">
      <c r="A140" s="106">
        <v>154</v>
      </c>
      <c r="B140" t="s">
        <v>957</v>
      </c>
      <c r="C140" s="158">
        <f t="shared" si="17"/>
        <v>175000</v>
      </c>
      <c r="D140">
        <v>9</v>
      </c>
      <c r="E140">
        <v>26</v>
      </c>
      <c r="F140" s="158">
        <f t="shared" si="10"/>
        <v>40950000</v>
      </c>
      <c r="G140">
        <f>'JUMLAH MHS'!$E$4</f>
        <v>221</v>
      </c>
      <c r="H140" s="158">
        <f t="shared" si="11"/>
        <v>185294.11764705883</v>
      </c>
    </row>
    <row r="141" spans="1:8">
      <c r="A141" s="106">
        <v>155</v>
      </c>
      <c r="B141" t="s">
        <v>959</v>
      </c>
      <c r="C141" s="158">
        <f t="shared" si="17"/>
        <v>175000</v>
      </c>
      <c r="D141">
        <v>9</v>
      </c>
      <c r="E141">
        <v>26</v>
      </c>
      <c r="F141" s="158">
        <f t="shared" ref="F141:F204" si="18">C141*D141*E141</f>
        <v>40950000</v>
      </c>
      <c r="G141">
        <f>'JUMLAH MHS'!$E$4</f>
        <v>221</v>
      </c>
      <c r="H141" s="158">
        <f t="shared" si="11"/>
        <v>185294.11764705883</v>
      </c>
    </row>
    <row r="142" spans="1:8">
      <c r="A142" s="106">
        <v>156</v>
      </c>
      <c r="B142" t="s">
        <v>961</v>
      </c>
      <c r="C142" s="158">
        <f t="shared" si="17"/>
        <v>175000</v>
      </c>
      <c r="D142">
        <v>9</v>
      </c>
      <c r="E142">
        <v>26</v>
      </c>
      <c r="F142" s="158">
        <f t="shared" si="18"/>
        <v>40950000</v>
      </c>
      <c r="G142">
        <f>'JUMLAH MHS'!$E$4</f>
        <v>221</v>
      </c>
      <c r="H142" s="158">
        <f t="shared" si="11"/>
        <v>185294.11764705883</v>
      </c>
    </row>
    <row r="143" spans="1:8">
      <c r="A143" s="106">
        <v>157</v>
      </c>
      <c r="B143" t="s">
        <v>963</v>
      </c>
      <c r="C143" s="158">
        <f t="shared" si="17"/>
        <v>175000</v>
      </c>
      <c r="D143">
        <v>9</v>
      </c>
      <c r="E143">
        <v>26</v>
      </c>
      <c r="F143" s="158">
        <f t="shared" si="18"/>
        <v>40950000</v>
      </c>
      <c r="G143">
        <f>'JUMLAH MHS'!$E$4</f>
        <v>221</v>
      </c>
      <c r="H143" s="158">
        <f t="shared" si="11"/>
        <v>185294.11764705883</v>
      </c>
    </row>
    <row r="144" spans="1:8">
      <c r="A144" s="106">
        <v>158</v>
      </c>
      <c r="B144" t="s">
        <v>965</v>
      </c>
      <c r="C144" s="158">
        <f t="shared" ref="C144" si="19">$C$5</f>
        <v>150000</v>
      </c>
      <c r="D144">
        <v>28</v>
      </c>
      <c r="E144">
        <v>1</v>
      </c>
      <c r="F144" s="158">
        <f t="shared" si="18"/>
        <v>4200000</v>
      </c>
      <c r="G144">
        <f>'JUMLAH MHS'!$E$4</f>
        <v>221</v>
      </c>
      <c r="H144" s="158">
        <f t="shared" ref="H144:H207" si="20">F144/G144</f>
        <v>19004.524886877829</v>
      </c>
    </row>
    <row r="145" spans="1:8">
      <c r="A145" s="106">
        <v>159</v>
      </c>
      <c r="B145" t="s">
        <v>967</v>
      </c>
      <c r="C145" s="158">
        <f t="shared" ref="C145:C155" si="21">$C$4</f>
        <v>300000</v>
      </c>
      <c r="D145">
        <v>3</v>
      </c>
      <c r="E145">
        <v>22</v>
      </c>
      <c r="F145" s="158">
        <f t="shared" si="18"/>
        <v>19800000</v>
      </c>
      <c r="G145">
        <f>'JUMLAH MHS'!$E$4</f>
        <v>221</v>
      </c>
      <c r="H145" s="158">
        <f t="shared" si="20"/>
        <v>89592.760180995479</v>
      </c>
    </row>
    <row r="146" spans="1:8">
      <c r="A146" s="106">
        <v>160</v>
      </c>
      <c r="B146" t="s">
        <v>969</v>
      </c>
      <c r="C146" s="158">
        <f t="shared" si="21"/>
        <v>300000</v>
      </c>
      <c r="D146">
        <v>3</v>
      </c>
      <c r="E146">
        <v>22</v>
      </c>
      <c r="F146" s="158">
        <f t="shared" si="18"/>
        <v>19800000</v>
      </c>
      <c r="G146">
        <f>'JUMLAH MHS'!$E$4</f>
        <v>221</v>
      </c>
      <c r="H146" s="158">
        <f t="shared" si="20"/>
        <v>89592.760180995479</v>
      </c>
    </row>
    <row r="147" spans="1:8">
      <c r="A147" s="106">
        <v>161</v>
      </c>
      <c r="B147" t="s">
        <v>971</v>
      </c>
      <c r="C147" s="158">
        <f t="shared" si="21"/>
        <v>300000</v>
      </c>
      <c r="D147">
        <v>3</v>
      </c>
      <c r="E147">
        <v>22</v>
      </c>
      <c r="F147" s="158">
        <f t="shared" si="18"/>
        <v>19800000</v>
      </c>
      <c r="G147">
        <f>'JUMLAH MHS'!$E$4</f>
        <v>221</v>
      </c>
      <c r="H147" s="158">
        <f t="shared" si="20"/>
        <v>89592.760180995479</v>
      </c>
    </row>
    <row r="148" spans="1:8">
      <c r="A148" s="106">
        <v>162</v>
      </c>
      <c r="B148" t="s">
        <v>973</v>
      </c>
      <c r="C148" s="158">
        <f t="shared" si="21"/>
        <v>300000</v>
      </c>
      <c r="D148">
        <v>3</v>
      </c>
      <c r="E148">
        <v>22</v>
      </c>
      <c r="F148" s="158">
        <f t="shared" si="18"/>
        <v>19800000</v>
      </c>
      <c r="G148">
        <f>'JUMLAH MHS'!$E$4</f>
        <v>221</v>
      </c>
      <c r="H148" s="158">
        <f t="shared" si="20"/>
        <v>89592.760180995479</v>
      </c>
    </row>
    <row r="149" spans="1:8">
      <c r="A149" s="106">
        <v>163</v>
      </c>
      <c r="B149" t="s">
        <v>975</v>
      </c>
      <c r="C149" s="158">
        <f t="shared" si="21"/>
        <v>300000</v>
      </c>
      <c r="D149">
        <v>3</v>
      </c>
      <c r="E149">
        <v>22</v>
      </c>
      <c r="F149" s="158">
        <f t="shared" si="18"/>
        <v>19800000</v>
      </c>
      <c r="G149">
        <f>'JUMLAH MHS'!$E$4</f>
        <v>221</v>
      </c>
      <c r="H149" s="158">
        <f t="shared" si="20"/>
        <v>89592.760180995479</v>
      </c>
    </row>
    <row r="150" spans="1:8">
      <c r="A150" s="106">
        <v>164</v>
      </c>
      <c r="B150" t="s">
        <v>977</v>
      </c>
      <c r="C150" s="158">
        <f t="shared" si="21"/>
        <v>300000</v>
      </c>
      <c r="D150">
        <v>3</v>
      </c>
      <c r="E150">
        <v>22</v>
      </c>
      <c r="F150" s="158">
        <f t="shared" si="18"/>
        <v>19800000</v>
      </c>
      <c r="G150">
        <f>'JUMLAH MHS'!$E$4</f>
        <v>221</v>
      </c>
      <c r="H150" s="158">
        <f t="shared" si="20"/>
        <v>89592.760180995479</v>
      </c>
    </row>
    <row r="151" spans="1:8">
      <c r="A151" s="106">
        <v>165</v>
      </c>
      <c r="B151" t="s">
        <v>979</v>
      </c>
      <c r="C151" s="158">
        <f t="shared" si="21"/>
        <v>300000</v>
      </c>
      <c r="D151">
        <v>3</v>
      </c>
      <c r="E151">
        <v>22</v>
      </c>
      <c r="F151" s="158">
        <f t="shared" si="18"/>
        <v>19800000</v>
      </c>
      <c r="G151">
        <f>'JUMLAH MHS'!$E$4</f>
        <v>221</v>
      </c>
      <c r="H151" s="158">
        <f t="shared" si="20"/>
        <v>89592.760180995479</v>
      </c>
    </row>
    <row r="152" spans="1:8">
      <c r="A152" s="106">
        <v>166</v>
      </c>
      <c r="B152" t="s">
        <v>981</v>
      </c>
      <c r="C152" s="158">
        <f t="shared" si="21"/>
        <v>300000</v>
      </c>
      <c r="D152">
        <v>3</v>
      </c>
      <c r="E152">
        <v>22</v>
      </c>
      <c r="F152" s="158">
        <f t="shared" si="18"/>
        <v>19800000</v>
      </c>
      <c r="G152">
        <f>'JUMLAH MHS'!$E$4</f>
        <v>221</v>
      </c>
      <c r="H152" s="158">
        <f t="shared" si="20"/>
        <v>89592.760180995479</v>
      </c>
    </row>
    <row r="153" spans="1:8">
      <c r="A153" s="106">
        <v>167</v>
      </c>
      <c r="B153" t="s">
        <v>983</v>
      </c>
      <c r="C153" s="158">
        <f t="shared" si="21"/>
        <v>300000</v>
      </c>
      <c r="D153">
        <v>3</v>
      </c>
      <c r="E153">
        <v>22</v>
      </c>
      <c r="F153" s="158">
        <f t="shared" si="18"/>
        <v>19800000</v>
      </c>
      <c r="G153">
        <f>'JUMLAH MHS'!$E$4</f>
        <v>221</v>
      </c>
      <c r="H153" s="158">
        <f t="shared" si="20"/>
        <v>89592.760180995479</v>
      </c>
    </row>
    <row r="154" spans="1:8">
      <c r="A154" s="106">
        <v>168</v>
      </c>
      <c r="B154" t="s">
        <v>985</v>
      </c>
      <c r="C154" s="158">
        <f t="shared" si="21"/>
        <v>300000</v>
      </c>
      <c r="D154">
        <v>3</v>
      </c>
      <c r="E154">
        <v>22</v>
      </c>
      <c r="F154" s="158">
        <f t="shared" si="18"/>
        <v>19800000</v>
      </c>
      <c r="G154">
        <f>'JUMLAH MHS'!$E$4</f>
        <v>221</v>
      </c>
      <c r="H154" s="158">
        <f t="shared" si="20"/>
        <v>89592.760180995479</v>
      </c>
    </row>
    <row r="155" spans="1:8">
      <c r="A155" s="106">
        <v>169</v>
      </c>
      <c r="B155" t="s">
        <v>987</v>
      </c>
      <c r="C155" s="158">
        <f t="shared" si="21"/>
        <v>300000</v>
      </c>
      <c r="D155">
        <v>3</v>
      </c>
      <c r="E155">
        <v>22</v>
      </c>
      <c r="F155" s="158">
        <f t="shared" si="18"/>
        <v>19800000</v>
      </c>
      <c r="G155">
        <f>'JUMLAH MHS'!$E$4</f>
        <v>221</v>
      </c>
      <c r="H155" s="158">
        <f t="shared" si="20"/>
        <v>89592.760180995479</v>
      </c>
    </row>
    <row r="156" spans="1:8">
      <c r="A156" s="106">
        <v>170</v>
      </c>
      <c r="B156" t="s">
        <v>989</v>
      </c>
      <c r="C156" s="158">
        <f t="shared" ref="C156:C164" si="22">$C$7</f>
        <v>100000</v>
      </c>
      <c r="D156">
        <v>3</v>
      </c>
      <c r="E156">
        <v>3</v>
      </c>
      <c r="F156" s="158">
        <f t="shared" si="18"/>
        <v>900000</v>
      </c>
      <c r="G156">
        <f>'JUMLAH MHS'!$E$4</f>
        <v>221</v>
      </c>
      <c r="H156" s="158">
        <f t="shared" si="20"/>
        <v>4072.3981900452491</v>
      </c>
    </row>
    <row r="157" spans="1:8">
      <c r="A157" s="106">
        <v>171</v>
      </c>
      <c r="B157" t="s">
        <v>991</v>
      </c>
      <c r="C157" s="158">
        <f t="shared" si="22"/>
        <v>100000</v>
      </c>
      <c r="D157">
        <v>3</v>
      </c>
      <c r="E157">
        <v>3</v>
      </c>
      <c r="F157" s="158">
        <f t="shared" si="18"/>
        <v>900000</v>
      </c>
      <c r="G157">
        <v>110</v>
      </c>
      <c r="H157" s="158">
        <f t="shared" si="20"/>
        <v>8181.818181818182</v>
      </c>
    </row>
    <row r="158" spans="1:8">
      <c r="A158" s="106">
        <v>172</v>
      </c>
      <c r="B158" t="s">
        <v>993</v>
      </c>
      <c r="C158" s="158">
        <f t="shared" si="22"/>
        <v>100000</v>
      </c>
      <c r="D158">
        <v>3</v>
      </c>
      <c r="E158">
        <v>3</v>
      </c>
      <c r="F158" s="158">
        <f t="shared" si="18"/>
        <v>900000</v>
      </c>
      <c r="G158">
        <v>75</v>
      </c>
      <c r="H158" s="158">
        <f t="shared" si="20"/>
        <v>12000</v>
      </c>
    </row>
    <row r="159" spans="1:8">
      <c r="A159" s="106">
        <v>173</v>
      </c>
      <c r="B159" t="s">
        <v>995</v>
      </c>
      <c r="C159" s="158">
        <f t="shared" si="22"/>
        <v>100000</v>
      </c>
      <c r="D159">
        <v>3</v>
      </c>
      <c r="E159">
        <v>3</v>
      </c>
      <c r="F159" s="158">
        <f t="shared" si="18"/>
        <v>900000</v>
      </c>
      <c r="G159">
        <f>'JUMLAH MHS'!$E$4</f>
        <v>221</v>
      </c>
      <c r="H159" s="158">
        <f t="shared" si="20"/>
        <v>4072.3981900452491</v>
      </c>
    </row>
    <row r="160" spans="1:8">
      <c r="A160" s="106">
        <v>174</v>
      </c>
      <c r="B160" t="s">
        <v>997</v>
      </c>
      <c r="C160" s="158">
        <f t="shared" si="22"/>
        <v>100000</v>
      </c>
      <c r="D160">
        <v>3</v>
      </c>
      <c r="E160">
        <v>3</v>
      </c>
      <c r="F160" s="158">
        <f t="shared" si="18"/>
        <v>900000</v>
      </c>
      <c r="G160">
        <v>110</v>
      </c>
      <c r="H160" s="158">
        <f t="shared" si="20"/>
        <v>8181.818181818182</v>
      </c>
    </row>
    <row r="161" spans="1:8">
      <c r="A161" s="106">
        <v>175</v>
      </c>
      <c r="B161" t="s">
        <v>999</v>
      </c>
      <c r="C161" s="158">
        <f t="shared" si="22"/>
        <v>100000</v>
      </c>
      <c r="D161">
        <v>3</v>
      </c>
      <c r="E161">
        <v>3</v>
      </c>
      <c r="F161" s="158">
        <f t="shared" si="18"/>
        <v>900000</v>
      </c>
      <c r="G161">
        <v>75</v>
      </c>
      <c r="H161" s="158">
        <f t="shared" si="20"/>
        <v>12000</v>
      </c>
    </row>
    <row r="162" spans="1:8">
      <c r="A162" s="106">
        <v>176</v>
      </c>
      <c r="B162" t="s">
        <v>1001</v>
      </c>
      <c r="C162" s="158">
        <f t="shared" si="22"/>
        <v>100000</v>
      </c>
      <c r="D162">
        <v>3</v>
      </c>
      <c r="E162">
        <v>3</v>
      </c>
      <c r="F162" s="158">
        <f t="shared" si="18"/>
        <v>900000</v>
      </c>
      <c r="G162">
        <f>'JUMLAH MHS'!$E$4</f>
        <v>221</v>
      </c>
      <c r="H162" s="158">
        <f t="shared" si="20"/>
        <v>4072.3981900452491</v>
      </c>
    </row>
    <row r="163" spans="1:8">
      <c r="A163" s="106">
        <v>177</v>
      </c>
      <c r="B163" t="s">
        <v>1003</v>
      </c>
      <c r="C163" s="158">
        <f t="shared" si="22"/>
        <v>100000</v>
      </c>
      <c r="D163">
        <v>3</v>
      </c>
      <c r="E163">
        <v>3</v>
      </c>
      <c r="F163" s="158">
        <f t="shared" si="18"/>
        <v>900000</v>
      </c>
      <c r="G163">
        <v>110</v>
      </c>
      <c r="H163" s="158">
        <f t="shared" si="20"/>
        <v>8181.818181818182</v>
      </c>
    </row>
    <row r="164" spans="1:8">
      <c r="A164" s="106">
        <v>178</v>
      </c>
      <c r="B164" t="s">
        <v>1005</v>
      </c>
      <c r="C164" s="158">
        <f t="shared" si="22"/>
        <v>100000</v>
      </c>
      <c r="D164">
        <v>3</v>
      </c>
      <c r="E164">
        <v>3</v>
      </c>
      <c r="F164" s="158">
        <f t="shared" si="18"/>
        <v>900000</v>
      </c>
      <c r="G164">
        <v>75</v>
      </c>
      <c r="H164" s="158">
        <f t="shared" si="20"/>
        <v>12000</v>
      </c>
    </row>
    <row r="165" spans="1:8">
      <c r="A165" s="106">
        <v>179</v>
      </c>
      <c r="B165" t="s">
        <v>1007</v>
      </c>
      <c r="C165" s="158">
        <f t="shared" ref="C165:C170" si="23">$C$8</f>
        <v>150000</v>
      </c>
      <c r="D165">
        <v>12</v>
      </c>
      <c r="E165">
        <v>40</v>
      </c>
      <c r="F165" s="158">
        <f t="shared" si="18"/>
        <v>72000000</v>
      </c>
      <c r="G165">
        <f>'JUMLAH MHS'!$E$4</f>
        <v>221</v>
      </c>
      <c r="H165" s="158">
        <f t="shared" si="20"/>
        <v>325791.85520361993</v>
      </c>
    </row>
    <row r="166" spans="1:8">
      <c r="A166" s="106">
        <v>180</v>
      </c>
      <c r="B166" t="s">
        <v>1009</v>
      </c>
      <c r="C166" s="158">
        <f t="shared" si="23"/>
        <v>150000</v>
      </c>
      <c r="D166">
        <v>6</v>
      </c>
      <c r="E166">
        <v>20</v>
      </c>
      <c r="F166" s="158">
        <f t="shared" si="18"/>
        <v>18000000</v>
      </c>
      <c r="G166">
        <v>110</v>
      </c>
      <c r="H166" s="158">
        <f t="shared" si="20"/>
        <v>163636.36363636365</v>
      </c>
    </row>
    <row r="167" spans="1:8">
      <c r="A167" s="106">
        <v>181</v>
      </c>
      <c r="B167" t="s">
        <v>1011</v>
      </c>
      <c r="C167" s="158">
        <f t="shared" si="23"/>
        <v>150000</v>
      </c>
      <c r="D167">
        <v>12</v>
      </c>
      <c r="E167">
        <v>40</v>
      </c>
      <c r="F167" s="158">
        <f t="shared" si="18"/>
        <v>72000000</v>
      </c>
      <c r="G167">
        <f>'JUMLAH MHS'!$E$4</f>
        <v>221</v>
      </c>
      <c r="H167" s="158">
        <f t="shared" si="20"/>
        <v>325791.85520361993</v>
      </c>
    </row>
    <row r="168" spans="1:8">
      <c r="A168" s="106">
        <v>182</v>
      </c>
      <c r="B168" t="s">
        <v>1013</v>
      </c>
      <c r="C168" s="158">
        <f t="shared" si="23"/>
        <v>150000</v>
      </c>
      <c r="D168">
        <v>6</v>
      </c>
      <c r="E168">
        <v>20</v>
      </c>
      <c r="F168" s="158">
        <f t="shared" si="18"/>
        <v>18000000</v>
      </c>
      <c r="G168">
        <v>110</v>
      </c>
      <c r="H168" s="158">
        <f t="shared" si="20"/>
        <v>163636.36363636365</v>
      </c>
    </row>
    <row r="169" spans="1:8">
      <c r="A169" s="106">
        <v>183</v>
      </c>
      <c r="B169" t="s">
        <v>1015</v>
      </c>
      <c r="C169" s="158">
        <f t="shared" si="23"/>
        <v>150000</v>
      </c>
      <c r="D169">
        <v>12</v>
      </c>
      <c r="E169">
        <v>40</v>
      </c>
      <c r="F169" s="158">
        <f t="shared" si="18"/>
        <v>72000000</v>
      </c>
      <c r="G169">
        <f>'JUMLAH MHS'!$E$4</f>
        <v>221</v>
      </c>
      <c r="H169" s="158">
        <f t="shared" si="20"/>
        <v>325791.85520361993</v>
      </c>
    </row>
    <row r="170" spans="1:8">
      <c r="A170" s="106">
        <v>184</v>
      </c>
      <c r="B170" t="s">
        <v>1017</v>
      </c>
      <c r="C170" s="158">
        <f t="shared" si="23"/>
        <v>150000</v>
      </c>
      <c r="D170">
        <v>6</v>
      </c>
      <c r="E170">
        <v>20</v>
      </c>
      <c r="F170" s="158">
        <f t="shared" si="18"/>
        <v>18000000</v>
      </c>
      <c r="G170">
        <v>110</v>
      </c>
      <c r="H170" s="158">
        <f t="shared" si="20"/>
        <v>163636.36363636365</v>
      </c>
    </row>
    <row r="171" spans="1:8">
      <c r="A171" s="106">
        <v>185</v>
      </c>
      <c r="B171" t="s">
        <v>1019</v>
      </c>
      <c r="C171" s="158">
        <f t="shared" ref="C171:C172" si="24">$C$7</f>
        <v>100000</v>
      </c>
      <c r="D171">
        <v>1</v>
      </c>
      <c r="E171">
        <v>4</v>
      </c>
      <c r="F171" s="158">
        <f t="shared" si="18"/>
        <v>400000</v>
      </c>
      <c r="G171">
        <f>'JUMLAH MHS'!$E$4</f>
        <v>221</v>
      </c>
      <c r="H171" s="158">
        <f t="shared" si="20"/>
        <v>1809.9547511312217</v>
      </c>
    </row>
    <row r="172" spans="1:8">
      <c r="A172" s="106">
        <v>186</v>
      </c>
      <c r="B172" t="s">
        <v>1021</v>
      </c>
      <c r="C172" s="158">
        <f t="shared" si="24"/>
        <v>100000</v>
      </c>
      <c r="D172">
        <v>1</v>
      </c>
      <c r="E172">
        <v>4</v>
      </c>
      <c r="F172" s="158">
        <f t="shared" si="18"/>
        <v>400000</v>
      </c>
      <c r="G172">
        <f>'JUMLAH MHS'!$E$4</f>
        <v>221</v>
      </c>
      <c r="H172" s="158">
        <f t="shared" si="20"/>
        <v>1809.9547511312217</v>
      </c>
    </row>
    <row r="173" spans="1:8">
      <c r="A173" s="106">
        <v>187</v>
      </c>
      <c r="B173" t="s">
        <v>1023</v>
      </c>
      <c r="C173" s="158">
        <f>$C$10</f>
        <v>30000</v>
      </c>
      <c r="D173">
        <v>7</v>
      </c>
      <c r="E173">
        <v>40</v>
      </c>
      <c r="F173" s="158">
        <f t="shared" si="18"/>
        <v>8400000</v>
      </c>
      <c r="G173">
        <f>'JUMLAH MHS'!$E$4</f>
        <v>221</v>
      </c>
      <c r="H173" s="158">
        <f t="shared" si="20"/>
        <v>38009.049773755658</v>
      </c>
    </row>
    <row r="174" spans="1:8">
      <c r="A174" s="106">
        <v>188</v>
      </c>
      <c r="B174" t="s">
        <v>1025</v>
      </c>
      <c r="C174" s="158">
        <f>$C$10</f>
        <v>30000</v>
      </c>
      <c r="D174">
        <v>7</v>
      </c>
      <c r="E174">
        <v>20</v>
      </c>
      <c r="F174" s="158">
        <f t="shared" si="18"/>
        <v>4200000</v>
      </c>
      <c r="G174">
        <v>110</v>
      </c>
      <c r="H174" s="158">
        <f t="shared" si="20"/>
        <v>38181.818181818184</v>
      </c>
    </row>
    <row r="175" spans="1:8">
      <c r="A175" s="106">
        <v>189</v>
      </c>
      <c r="B175" t="s">
        <v>1246</v>
      </c>
      <c r="C175" s="158">
        <f t="shared" ref="C175:C186" si="25">$C$3</f>
        <v>175000</v>
      </c>
      <c r="D175">
        <v>9</v>
      </c>
      <c r="E175">
        <v>26</v>
      </c>
      <c r="F175" s="158">
        <f t="shared" si="18"/>
        <v>40950000</v>
      </c>
      <c r="G175">
        <f>'JUMLAH MHS'!$E$4</f>
        <v>221</v>
      </c>
      <c r="H175" s="158">
        <f t="shared" si="20"/>
        <v>185294.11764705883</v>
      </c>
    </row>
    <row r="176" spans="1:8">
      <c r="A176" s="106">
        <v>190</v>
      </c>
      <c r="B176" t="s">
        <v>1247</v>
      </c>
      <c r="C176" s="158">
        <f t="shared" si="25"/>
        <v>175000</v>
      </c>
      <c r="D176">
        <v>9</v>
      </c>
      <c r="E176">
        <v>26</v>
      </c>
      <c r="F176" s="158">
        <f t="shared" si="18"/>
        <v>40950000</v>
      </c>
      <c r="G176">
        <f>'JUMLAH MHS'!$E$4</f>
        <v>221</v>
      </c>
      <c r="H176" s="158">
        <f t="shared" si="20"/>
        <v>185294.11764705883</v>
      </c>
    </row>
    <row r="177" spans="1:8">
      <c r="A177" s="106">
        <v>191</v>
      </c>
      <c r="B177" t="s">
        <v>1248</v>
      </c>
      <c r="C177" s="158">
        <f t="shared" si="25"/>
        <v>175000</v>
      </c>
      <c r="D177">
        <v>9</v>
      </c>
      <c r="E177">
        <v>26</v>
      </c>
      <c r="F177" s="158">
        <f t="shared" si="18"/>
        <v>40950000</v>
      </c>
      <c r="G177">
        <f>'JUMLAH MHS'!$E$4</f>
        <v>221</v>
      </c>
      <c r="H177" s="158">
        <f t="shared" si="20"/>
        <v>185294.11764705883</v>
      </c>
    </row>
    <row r="178" spans="1:8">
      <c r="A178" s="106">
        <v>192</v>
      </c>
      <c r="B178" t="s">
        <v>1249</v>
      </c>
      <c r="C178" s="158">
        <f t="shared" si="25"/>
        <v>175000</v>
      </c>
      <c r="D178">
        <v>9</v>
      </c>
      <c r="E178">
        <v>26</v>
      </c>
      <c r="F178" s="158">
        <f t="shared" si="18"/>
        <v>40950000</v>
      </c>
      <c r="G178">
        <f>'JUMLAH MHS'!$E$4</f>
        <v>221</v>
      </c>
      <c r="H178" s="158">
        <f t="shared" si="20"/>
        <v>185294.11764705883</v>
      </c>
    </row>
    <row r="179" spans="1:8">
      <c r="A179" s="106">
        <v>193</v>
      </c>
      <c r="B179" t="s">
        <v>1250</v>
      </c>
      <c r="C179" s="158">
        <f t="shared" si="25"/>
        <v>175000</v>
      </c>
      <c r="D179">
        <v>9</v>
      </c>
      <c r="E179">
        <v>26</v>
      </c>
      <c r="F179" s="158">
        <f t="shared" si="18"/>
        <v>40950000</v>
      </c>
      <c r="G179">
        <f>'JUMLAH MHS'!$E$4</f>
        <v>221</v>
      </c>
      <c r="H179" s="158">
        <f t="shared" si="20"/>
        <v>185294.11764705883</v>
      </c>
    </row>
    <row r="180" spans="1:8">
      <c r="A180" s="106">
        <v>194</v>
      </c>
      <c r="B180" t="s">
        <v>1251</v>
      </c>
      <c r="C180" s="158">
        <f t="shared" si="25"/>
        <v>175000</v>
      </c>
      <c r="D180">
        <v>9</v>
      </c>
      <c r="E180">
        <v>26</v>
      </c>
      <c r="F180" s="158">
        <f t="shared" si="18"/>
        <v>40950000</v>
      </c>
      <c r="G180">
        <f>'JUMLAH MHS'!$E$4</f>
        <v>221</v>
      </c>
      <c r="H180" s="158">
        <f t="shared" si="20"/>
        <v>185294.11764705883</v>
      </c>
    </row>
    <row r="181" spans="1:8">
      <c r="A181" s="106">
        <v>195</v>
      </c>
      <c r="B181" t="s">
        <v>1252</v>
      </c>
      <c r="C181" s="158">
        <f t="shared" si="25"/>
        <v>175000</v>
      </c>
      <c r="D181">
        <v>9</v>
      </c>
      <c r="E181">
        <v>26</v>
      </c>
      <c r="F181" s="158">
        <f t="shared" si="18"/>
        <v>40950000</v>
      </c>
      <c r="G181">
        <f>'JUMLAH MHS'!$E$4</f>
        <v>221</v>
      </c>
      <c r="H181" s="158">
        <f t="shared" si="20"/>
        <v>185294.11764705883</v>
      </c>
    </row>
    <row r="182" spans="1:8">
      <c r="A182" s="106">
        <v>196</v>
      </c>
      <c r="B182" t="s">
        <v>1253</v>
      </c>
      <c r="C182" s="158">
        <f t="shared" si="25"/>
        <v>175000</v>
      </c>
      <c r="D182">
        <v>9</v>
      </c>
      <c r="E182">
        <v>26</v>
      </c>
      <c r="F182" s="158">
        <f t="shared" si="18"/>
        <v>40950000</v>
      </c>
      <c r="G182">
        <f>'JUMLAH MHS'!$E$4</f>
        <v>221</v>
      </c>
      <c r="H182" s="158">
        <f t="shared" si="20"/>
        <v>185294.11764705883</v>
      </c>
    </row>
    <row r="183" spans="1:8">
      <c r="A183" s="106">
        <v>197</v>
      </c>
      <c r="B183" t="s">
        <v>1254</v>
      </c>
      <c r="C183" s="158">
        <f t="shared" si="25"/>
        <v>175000</v>
      </c>
      <c r="D183">
        <v>9</v>
      </c>
      <c r="E183">
        <v>26</v>
      </c>
      <c r="F183" s="158">
        <f t="shared" si="18"/>
        <v>40950000</v>
      </c>
      <c r="G183">
        <f>'JUMLAH MHS'!$E$4</f>
        <v>221</v>
      </c>
      <c r="H183" s="158">
        <f t="shared" si="20"/>
        <v>185294.11764705883</v>
      </c>
    </row>
    <row r="184" spans="1:8">
      <c r="A184" s="106">
        <v>198</v>
      </c>
      <c r="B184" t="s">
        <v>1255</v>
      </c>
      <c r="C184" s="158">
        <f t="shared" si="25"/>
        <v>175000</v>
      </c>
      <c r="D184">
        <v>9</v>
      </c>
      <c r="E184">
        <v>26</v>
      </c>
      <c r="F184" s="158">
        <f t="shared" si="18"/>
        <v>40950000</v>
      </c>
      <c r="G184">
        <f>'JUMLAH MHS'!$E$4</f>
        <v>221</v>
      </c>
      <c r="H184" s="158">
        <f t="shared" si="20"/>
        <v>185294.11764705883</v>
      </c>
    </row>
    <row r="185" spans="1:8">
      <c r="A185" s="106">
        <v>199</v>
      </c>
      <c r="B185" t="s">
        <v>1256</v>
      </c>
      <c r="C185" s="158">
        <f t="shared" si="25"/>
        <v>175000</v>
      </c>
      <c r="D185">
        <v>9</v>
      </c>
      <c r="E185">
        <v>26</v>
      </c>
      <c r="F185" s="158">
        <f t="shared" si="18"/>
        <v>40950000</v>
      </c>
      <c r="G185">
        <f>'JUMLAH MHS'!$E$4</f>
        <v>221</v>
      </c>
      <c r="H185" s="158">
        <f t="shared" si="20"/>
        <v>185294.11764705883</v>
      </c>
    </row>
    <row r="186" spans="1:8">
      <c r="A186" s="106">
        <v>200</v>
      </c>
      <c r="B186" t="s">
        <v>1257</v>
      </c>
      <c r="C186" s="158">
        <f t="shared" si="25"/>
        <v>175000</v>
      </c>
      <c r="D186">
        <v>9</v>
      </c>
      <c r="E186">
        <v>26</v>
      </c>
      <c r="F186" s="158">
        <f t="shared" si="18"/>
        <v>40950000</v>
      </c>
      <c r="G186">
        <f>'JUMLAH MHS'!$E$4</f>
        <v>221</v>
      </c>
      <c r="H186" s="158">
        <f t="shared" si="20"/>
        <v>185294.11764705883</v>
      </c>
    </row>
    <row r="187" spans="1:8">
      <c r="A187" s="106">
        <v>201</v>
      </c>
      <c r="B187" t="s">
        <v>1258</v>
      </c>
      <c r="C187" s="158">
        <f t="shared" ref="C187" si="26">$C$5</f>
        <v>150000</v>
      </c>
      <c r="D187">
        <v>16</v>
      </c>
      <c r="E187">
        <v>2</v>
      </c>
      <c r="F187" s="158">
        <f t="shared" si="18"/>
        <v>4800000</v>
      </c>
      <c r="G187">
        <f>'JUMLAH MHS'!$E$4</f>
        <v>221</v>
      </c>
      <c r="H187" s="158">
        <f t="shared" si="20"/>
        <v>21719.457013574662</v>
      </c>
    </row>
    <row r="188" spans="1:8">
      <c r="A188" s="106">
        <v>202</v>
      </c>
      <c r="B188" t="s">
        <v>1259</v>
      </c>
      <c r="C188" s="158">
        <f t="shared" ref="C188:C197" si="27">$C$4</f>
        <v>300000</v>
      </c>
      <c r="D188">
        <v>3</v>
      </c>
      <c r="E188">
        <v>22</v>
      </c>
      <c r="F188" s="158">
        <f t="shared" si="18"/>
        <v>19800000</v>
      </c>
      <c r="G188">
        <f>'JUMLAH MHS'!$E$4</f>
        <v>221</v>
      </c>
      <c r="H188" s="158">
        <f t="shared" si="20"/>
        <v>89592.760180995479</v>
      </c>
    </row>
    <row r="189" spans="1:8">
      <c r="A189" s="106">
        <v>203</v>
      </c>
      <c r="B189" t="s">
        <v>1260</v>
      </c>
      <c r="C189" s="158">
        <f t="shared" si="27"/>
        <v>300000</v>
      </c>
      <c r="D189">
        <v>3</v>
      </c>
      <c r="E189">
        <v>22</v>
      </c>
      <c r="F189" s="158">
        <f t="shared" si="18"/>
        <v>19800000</v>
      </c>
      <c r="G189">
        <f>'JUMLAH MHS'!$E$4</f>
        <v>221</v>
      </c>
      <c r="H189" s="158">
        <f t="shared" si="20"/>
        <v>89592.760180995479</v>
      </c>
    </row>
    <row r="190" spans="1:8">
      <c r="A190" s="106">
        <v>204</v>
      </c>
      <c r="B190" t="s">
        <v>1261</v>
      </c>
      <c r="C190" s="158">
        <f t="shared" si="27"/>
        <v>300000</v>
      </c>
      <c r="D190">
        <v>3</v>
      </c>
      <c r="E190">
        <v>22</v>
      </c>
      <c r="F190" s="158">
        <f t="shared" si="18"/>
        <v>19800000</v>
      </c>
      <c r="G190">
        <f>'JUMLAH MHS'!$E$4</f>
        <v>221</v>
      </c>
      <c r="H190" s="158">
        <f t="shared" si="20"/>
        <v>89592.760180995479</v>
      </c>
    </row>
    <row r="191" spans="1:8">
      <c r="A191" s="106">
        <v>205</v>
      </c>
      <c r="B191" t="s">
        <v>1262</v>
      </c>
      <c r="C191" s="158">
        <f t="shared" si="27"/>
        <v>300000</v>
      </c>
      <c r="D191">
        <v>3</v>
      </c>
      <c r="E191">
        <v>22</v>
      </c>
      <c r="F191" s="158">
        <f t="shared" si="18"/>
        <v>19800000</v>
      </c>
      <c r="G191">
        <f>'JUMLAH MHS'!$E$4</f>
        <v>221</v>
      </c>
      <c r="H191" s="158">
        <f t="shared" si="20"/>
        <v>89592.760180995479</v>
      </c>
    </row>
    <row r="192" spans="1:8">
      <c r="A192" s="106">
        <v>206</v>
      </c>
      <c r="B192" t="s">
        <v>1263</v>
      </c>
      <c r="C192" s="158">
        <f t="shared" si="27"/>
        <v>300000</v>
      </c>
      <c r="D192">
        <v>3</v>
      </c>
      <c r="E192">
        <v>22</v>
      </c>
      <c r="F192" s="158">
        <f t="shared" si="18"/>
        <v>19800000</v>
      </c>
      <c r="G192">
        <f>'JUMLAH MHS'!$E$4</f>
        <v>221</v>
      </c>
      <c r="H192" s="158">
        <f t="shared" si="20"/>
        <v>89592.760180995479</v>
      </c>
    </row>
    <row r="193" spans="1:8">
      <c r="A193" s="106">
        <v>207</v>
      </c>
      <c r="B193" t="s">
        <v>1264</v>
      </c>
      <c r="C193" s="158">
        <f t="shared" si="27"/>
        <v>300000</v>
      </c>
      <c r="D193">
        <v>3</v>
      </c>
      <c r="E193">
        <v>22</v>
      </c>
      <c r="F193" s="158">
        <f t="shared" si="18"/>
        <v>19800000</v>
      </c>
      <c r="G193">
        <f>'JUMLAH MHS'!$E$4</f>
        <v>221</v>
      </c>
      <c r="H193" s="158">
        <f t="shared" si="20"/>
        <v>89592.760180995479</v>
      </c>
    </row>
    <row r="194" spans="1:8">
      <c r="A194" s="106">
        <v>208</v>
      </c>
      <c r="B194" t="s">
        <v>1265</v>
      </c>
      <c r="C194" s="158">
        <f t="shared" si="27"/>
        <v>300000</v>
      </c>
      <c r="D194">
        <v>3</v>
      </c>
      <c r="E194">
        <v>22</v>
      </c>
      <c r="F194" s="158">
        <f t="shared" si="18"/>
        <v>19800000</v>
      </c>
      <c r="G194">
        <f>'JUMLAH MHS'!$E$4</f>
        <v>221</v>
      </c>
      <c r="H194" s="158">
        <f t="shared" si="20"/>
        <v>89592.760180995479</v>
      </c>
    </row>
    <row r="195" spans="1:8">
      <c r="A195" s="106">
        <v>209</v>
      </c>
      <c r="B195" t="s">
        <v>1266</v>
      </c>
      <c r="C195" s="158">
        <f t="shared" si="27"/>
        <v>300000</v>
      </c>
      <c r="D195">
        <v>3</v>
      </c>
      <c r="E195">
        <v>22</v>
      </c>
      <c r="F195" s="158">
        <f t="shared" si="18"/>
        <v>19800000</v>
      </c>
      <c r="G195">
        <f>'JUMLAH MHS'!$E$4</f>
        <v>221</v>
      </c>
      <c r="H195" s="158">
        <f t="shared" si="20"/>
        <v>89592.760180995479</v>
      </c>
    </row>
    <row r="196" spans="1:8">
      <c r="A196" s="106">
        <v>210</v>
      </c>
      <c r="B196" t="s">
        <v>1267</v>
      </c>
      <c r="C196" s="158">
        <f t="shared" si="27"/>
        <v>300000</v>
      </c>
      <c r="D196">
        <v>3</v>
      </c>
      <c r="E196">
        <v>22</v>
      </c>
      <c r="F196" s="158">
        <f t="shared" si="18"/>
        <v>19800000</v>
      </c>
      <c r="G196">
        <f>'JUMLAH MHS'!$E$4</f>
        <v>221</v>
      </c>
      <c r="H196" s="158">
        <f t="shared" si="20"/>
        <v>89592.760180995479</v>
      </c>
    </row>
    <row r="197" spans="1:8">
      <c r="A197" s="106">
        <v>211</v>
      </c>
      <c r="B197" t="s">
        <v>1268</v>
      </c>
      <c r="C197" s="158">
        <f t="shared" si="27"/>
        <v>300000</v>
      </c>
      <c r="D197">
        <v>3</v>
      </c>
      <c r="E197">
        <v>22</v>
      </c>
      <c r="F197" s="158">
        <f t="shared" si="18"/>
        <v>19800000</v>
      </c>
      <c r="G197">
        <f>'JUMLAH MHS'!$E$4</f>
        <v>221</v>
      </c>
      <c r="H197" s="158">
        <f t="shared" si="20"/>
        <v>89592.760180995479</v>
      </c>
    </row>
    <row r="198" spans="1:8">
      <c r="A198" s="106">
        <v>212</v>
      </c>
      <c r="B198" t="s">
        <v>1269</v>
      </c>
      <c r="C198" s="158">
        <f t="shared" ref="C198:C206" si="28">$C$7</f>
        <v>100000</v>
      </c>
      <c r="D198">
        <v>3</v>
      </c>
      <c r="E198">
        <v>3</v>
      </c>
      <c r="F198" s="158">
        <f t="shared" si="18"/>
        <v>900000</v>
      </c>
      <c r="G198">
        <f>'JUMLAH MHS'!$E$4</f>
        <v>221</v>
      </c>
      <c r="H198" s="158">
        <f t="shared" si="20"/>
        <v>4072.3981900452491</v>
      </c>
    </row>
    <row r="199" spans="1:8">
      <c r="A199" s="106">
        <v>213</v>
      </c>
      <c r="B199" t="s">
        <v>1270</v>
      </c>
      <c r="C199" s="158">
        <f t="shared" si="28"/>
        <v>100000</v>
      </c>
      <c r="D199">
        <v>3</v>
      </c>
      <c r="E199">
        <v>3</v>
      </c>
      <c r="F199" s="158">
        <f t="shared" si="18"/>
        <v>900000</v>
      </c>
      <c r="G199">
        <v>110</v>
      </c>
      <c r="H199" s="158">
        <f t="shared" si="20"/>
        <v>8181.818181818182</v>
      </c>
    </row>
    <row r="200" spans="1:8">
      <c r="A200" s="106">
        <v>214</v>
      </c>
      <c r="B200" t="s">
        <v>1271</v>
      </c>
      <c r="C200" s="158">
        <f t="shared" si="28"/>
        <v>100000</v>
      </c>
      <c r="D200">
        <v>3</v>
      </c>
      <c r="E200">
        <v>3</v>
      </c>
      <c r="F200" s="158">
        <f t="shared" si="18"/>
        <v>900000</v>
      </c>
      <c r="G200">
        <v>75</v>
      </c>
      <c r="H200" s="158">
        <f t="shared" si="20"/>
        <v>12000</v>
      </c>
    </row>
    <row r="201" spans="1:8">
      <c r="A201" s="106">
        <v>215</v>
      </c>
      <c r="B201" t="s">
        <v>1272</v>
      </c>
      <c r="C201" s="158">
        <f t="shared" si="28"/>
        <v>100000</v>
      </c>
      <c r="D201">
        <v>3</v>
      </c>
      <c r="E201">
        <v>3</v>
      </c>
      <c r="F201" s="158">
        <f t="shared" si="18"/>
        <v>900000</v>
      </c>
      <c r="G201">
        <f>'JUMLAH MHS'!$E$4</f>
        <v>221</v>
      </c>
      <c r="H201" s="158">
        <f t="shared" si="20"/>
        <v>4072.3981900452491</v>
      </c>
    </row>
    <row r="202" spans="1:8">
      <c r="A202" s="106">
        <v>216</v>
      </c>
      <c r="B202" t="s">
        <v>1273</v>
      </c>
      <c r="C202" s="158">
        <f t="shared" si="28"/>
        <v>100000</v>
      </c>
      <c r="D202">
        <v>3</v>
      </c>
      <c r="E202">
        <v>3</v>
      </c>
      <c r="F202" s="158">
        <f t="shared" si="18"/>
        <v>900000</v>
      </c>
      <c r="G202">
        <v>110</v>
      </c>
      <c r="H202" s="158">
        <f t="shared" si="20"/>
        <v>8181.818181818182</v>
      </c>
    </row>
    <row r="203" spans="1:8">
      <c r="A203" s="106">
        <v>217</v>
      </c>
      <c r="B203" t="s">
        <v>1274</v>
      </c>
      <c r="C203" s="158">
        <f t="shared" si="28"/>
        <v>100000</v>
      </c>
      <c r="D203">
        <v>3</v>
      </c>
      <c r="E203">
        <v>3</v>
      </c>
      <c r="F203" s="158">
        <f t="shared" si="18"/>
        <v>900000</v>
      </c>
      <c r="G203">
        <v>75</v>
      </c>
      <c r="H203" s="158">
        <f t="shared" si="20"/>
        <v>12000</v>
      </c>
    </row>
    <row r="204" spans="1:8">
      <c r="A204" s="106">
        <v>218</v>
      </c>
      <c r="B204" t="s">
        <v>1275</v>
      </c>
      <c r="C204" s="158">
        <f t="shared" si="28"/>
        <v>100000</v>
      </c>
      <c r="D204">
        <v>3</v>
      </c>
      <c r="E204">
        <v>3</v>
      </c>
      <c r="F204" s="158">
        <f t="shared" si="18"/>
        <v>900000</v>
      </c>
      <c r="G204">
        <f>'JUMLAH MHS'!$E$4</f>
        <v>221</v>
      </c>
      <c r="H204" s="158">
        <f t="shared" si="20"/>
        <v>4072.3981900452491</v>
      </c>
    </row>
    <row r="205" spans="1:8">
      <c r="A205" s="106">
        <v>219</v>
      </c>
      <c r="B205" t="s">
        <v>1276</v>
      </c>
      <c r="C205" s="158">
        <f t="shared" si="28"/>
        <v>100000</v>
      </c>
      <c r="D205">
        <v>3</v>
      </c>
      <c r="E205">
        <v>3</v>
      </c>
      <c r="F205" s="158">
        <f t="shared" ref="F205:F268" si="29">C205*D205*E205</f>
        <v>900000</v>
      </c>
      <c r="G205">
        <v>110</v>
      </c>
      <c r="H205" s="158">
        <f t="shared" si="20"/>
        <v>8181.818181818182</v>
      </c>
    </row>
    <row r="206" spans="1:8">
      <c r="A206" s="106">
        <v>220</v>
      </c>
      <c r="B206" t="s">
        <v>1277</v>
      </c>
      <c r="C206" s="158">
        <f t="shared" si="28"/>
        <v>100000</v>
      </c>
      <c r="D206">
        <v>3</v>
      </c>
      <c r="E206">
        <v>3</v>
      </c>
      <c r="F206" s="158">
        <f t="shared" si="29"/>
        <v>900000</v>
      </c>
      <c r="G206">
        <v>75</v>
      </c>
      <c r="H206" s="158">
        <f t="shared" si="20"/>
        <v>12000</v>
      </c>
    </row>
    <row r="207" spans="1:8">
      <c r="A207" s="106">
        <v>221</v>
      </c>
      <c r="B207" t="s">
        <v>1310</v>
      </c>
      <c r="C207" s="158">
        <f t="shared" ref="C207:C212" si="30">$C$8</f>
        <v>150000</v>
      </c>
      <c r="D207">
        <v>12</v>
      </c>
      <c r="E207">
        <v>40</v>
      </c>
      <c r="F207" s="158">
        <f t="shared" si="29"/>
        <v>72000000</v>
      </c>
      <c r="G207">
        <f>'JUMLAH MHS'!$E$4</f>
        <v>221</v>
      </c>
      <c r="H207" s="158">
        <f t="shared" si="20"/>
        <v>325791.85520361993</v>
      </c>
    </row>
    <row r="208" spans="1:8">
      <c r="A208" s="106">
        <v>222</v>
      </c>
      <c r="B208" t="s">
        <v>1311</v>
      </c>
      <c r="C208" s="158">
        <f t="shared" si="30"/>
        <v>150000</v>
      </c>
      <c r="D208">
        <v>6</v>
      </c>
      <c r="E208">
        <v>20</v>
      </c>
      <c r="F208" s="158">
        <f t="shared" si="29"/>
        <v>18000000</v>
      </c>
      <c r="G208">
        <v>110</v>
      </c>
      <c r="H208" s="158">
        <f t="shared" ref="H208:H271" si="31">F208/G208</f>
        <v>163636.36363636365</v>
      </c>
    </row>
    <row r="209" spans="1:8">
      <c r="A209" s="106">
        <v>223</v>
      </c>
      <c r="B209" t="s">
        <v>1312</v>
      </c>
      <c r="C209" s="158">
        <f t="shared" si="30"/>
        <v>150000</v>
      </c>
      <c r="D209">
        <v>12</v>
      </c>
      <c r="E209">
        <v>40</v>
      </c>
      <c r="F209" s="158">
        <f t="shared" si="29"/>
        <v>72000000</v>
      </c>
      <c r="G209">
        <f>'JUMLAH MHS'!$E$4</f>
        <v>221</v>
      </c>
      <c r="H209" s="158">
        <f t="shared" si="31"/>
        <v>325791.85520361993</v>
      </c>
    </row>
    <row r="210" spans="1:8">
      <c r="A210" s="106">
        <v>224</v>
      </c>
      <c r="B210" t="s">
        <v>1313</v>
      </c>
      <c r="C210" s="158">
        <f t="shared" si="30"/>
        <v>150000</v>
      </c>
      <c r="D210">
        <v>6</v>
      </c>
      <c r="E210">
        <v>20</v>
      </c>
      <c r="F210" s="158">
        <f t="shared" si="29"/>
        <v>18000000</v>
      </c>
      <c r="G210">
        <v>110</v>
      </c>
      <c r="H210" s="158">
        <f t="shared" si="31"/>
        <v>163636.36363636365</v>
      </c>
    </row>
    <row r="211" spans="1:8">
      <c r="A211" s="106">
        <v>225</v>
      </c>
      <c r="B211" t="s">
        <v>1314</v>
      </c>
      <c r="C211" s="158">
        <f t="shared" si="30"/>
        <v>150000</v>
      </c>
      <c r="D211">
        <v>12</v>
      </c>
      <c r="E211">
        <v>40</v>
      </c>
      <c r="F211" s="158">
        <f t="shared" si="29"/>
        <v>72000000</v>
      </c>
      <c r="G211">
        <f>'JUMLAH MHS'!$E$4</f>
        <v>221</v>
      </c>
      <c r="H211" s="158">
        <f t="shared" si="31"/>
        <v>325791.85520361993</v>
      </c>
    </row>
    <row r="212" spans="1:8">
      <c r="A212" s="106">
        <v>226</v>
      </c>
      <c r="B212" t="s">
        <v>1315</v>
      </c>
      <c r="C212" s="158">
        <f t="shared" si="30"/>
        <v>150000</v>
      </c>
      <c r="D212">
        <v>6</v>
      </c>
      <c r="E212">
        <v>20</v>
      </c>
      <c r="F212" s="158">
        <f t="shared" si="29"/>
        <v>18000000</v>
      </c>
      <c r="G212">
        <v>110</v>
      </c>
      <c r="H212" s="158">
        <f t="shared" si="31"/>
        <v>163636.36363636365</v>
      </c>
    </row>
    <row r="213" spans="1:8">
      <c r="A213" s="106">
        <v>227</v>
      </c>
      <c r="B213" t="s">
        <v>1322</v>
      </c>
      <c r="C213" s="158">
        <f t="shared" ref="C213:C214" si="32">$C$7</f>
        <v>100000</v>
      </c>
      <c r="D213">
        <v>1</v>
      </c>
      <c r="E213">
        <v>4</v>
      </c>
      <c r="F213" s="158">
        <f t="shared" si="29"/>
        <v>400000</v>
      </c>
      <c r="G213">
        <f>'JUMLAH MHS'!$E$4</f>
        <v>221</v>
      </c>
      <c r="H213" s="158">
        <f t="shared" si="31"/>
        <v>1809.9547511312217</v>
      </c>
    </row>
    <row r="214" spans="1:8">
      <c r="A214" s="106">
        <v>228</v>
      </c>
      <c r="B214" t="s">
        <v>1323</v>
      </c>
      <c r="C214" s="158">
        <f t="shared" si="32"/>
        <v>100000</v>
      </c>
      <c r="D214">
        <v>1</v>
      </c>
      <c r="E214">
        <v>4</v>
      </c>
      <c r="F214" s="158">
        <f t="shared" si="29"/>
        <v>400000</v>
      </c>
      <c r="G214">
        <f>'JUMLAH MHS'!$E$4</f>
        <v>221</v>
      </c>
      <c r="H214" s="158">
        <f t="shared" si="31"/>
        <v>1809.9547511312217</v>
      </c>
    </row>
    <row r="215" spans="1:8">
      <c r="A215" s="106">
        <v>229</v>
      </c>
      <c r="B215" t="s">
        <v>1324</v>
      </c>
      <c r="C215" s="158">
        <f>$C$10</f>
        <v>30000</v>
      </c>
      <c r="D215">
        <v>7</v>
      </c>
      <c r="E215">
        <v>40</v>
      </c>
      <c r="F215" s="158">
        <f t="shared" si="29"/>
        <v>8400000</v>
      </c>
      <c r="G215">
        <f>'JUMLAH MHS'!$E$4</f>
        <v>221</v>
      </c>
      <c r="H215" s="158">
        <f t="shared" si="31"/>
        <v>38009.049773755658</v>
      </c>
    </row>
    <row r="216" spans="1:8">
      <c r="A216" s="106">
        <v>230</v>
      </c>
      <c r="B216" t="s">
        <v>1325</v>
      </c>
      <c r="C216" s="158">
        <f>$C$10</f>
        <v>30000</v>
      </c>
      <c r="D216">
        <v>7</v>
      </c>
      <c r="E216">
        <v>20</v>
      </c>
      <c r="F216" s="158">
        <f t="shared" si="29"/>
        <v>4200000</v>
      </c>
      <c r="G216">
        <v>110</v>
      </c>
      <c r="H216" s="158">
        <f t="shared" si="31"/>
        <v>38181.818181818184</v>
      </c>
    </row>
    <row r="217" spans="1:8">
      <c r="A217" s="106">
        <v>231</v>
      </c>
      <c r="B217" t="s">
        <v>1027</v>
      </c>
      <c r="C217" s="158">
        <f t="shared" ref="C217:C228" si="33">$C$3</f>
        <v>175000</v>
      </c>
      <c r="D217">
        <v>9</v>
      </c>
      <c r="E217">
        <v>26</v>
      </c>
      <c r="F217" s="158">
        <f t="shared" si="29"/>
        <v>40950000</v>
      </c>
      <c r="G217">
        <f>'JUMLAH MHS'!$E$6</f>
        <v>195</v>
      </c>
      <c r="H217" s="158">
        <f t="shared" si="31"/>
        <v>210000</v>
      </c>
    </row>
    <row r="218" spans="1:8">
      <c r="A218" s="106">
        <v>232</v>
      </c>
      <c r="B218" t="s">
        <v>1028</v>
      </c>
      <c r="C218" s="158">
        <f t="shared" si="33"/>
        <v>175000</v>
      </c>
      <c r="D218">
        <v>9</v>
      </c>
      <c r="E218">
        <v>26</v>
      </c>
      <c r="F218" s="158">
        <f t="shared" si="29"/>
        <v>40950000</v>
      </c>
      <c r="G218">
        <f>'JUMLAH MHS'!$E$6</f>
        <v>195</v>
      </c>
      <c r="H218" s="158">
        <f t="shared" si="31"/>
        <v>210000</v>
      </c>
    </row>
    <row r="219" spans="1:8">
      <c r="A219" s="106">
        <v>233</v>
      </c>
      <c r="B219" t="s">
        <v>1029</v>
      </c>
      <c r="C219" s="158">
        <f t="shared" si="33"/>
        <v>175000</v>
      </c>
      <c r="D219">
        <v>9</v>
      </c>
      <c r="E219">
        <v>26</v>
      </c>
      <c r="F219" s="158">
        <f t="shared" si="29"/>
        <v>40950000</v>
      </c>
      <c r="G219">
        <f>'JUMLAH MHS'!$E$6</f>
        <v>195</v>
      </c>
      <c r="H219" s="158">
        <f t="shared" si="31"/>
        <v>210000</v>
      </c>
    </row>
    <row r="220" spans="1:8">
      <c r="A220" s="106">
        <v>234</v>
      </c>
      <c r="B220" t="s">
        <v>1030</v>
      </c>
      <c r="C220" s="158">
        <f t="shared" si="33"/>
        <v>175000</v>
      </c>
      <c r="D220">
        <v>9</v>
      </c>
      <c r="E220">
        <v>26</v>
      </c>
      <c r="F220" s="158">
        <f t="shared" si="29"/>
        <v>40950000</v>
      </c>
      <c r="G220">
        <f>'JUMLAH MHS'!$E$6</f>
        <v>195</v>
      </c>
      <c r="H220" s="158">
        <f t="shared" si="31"/>
        <v>210000</v>
      </c>
    </row>
    <row r="221" spans="1:8">
      <c r="A221" s="106">
        <v>235</v>
      </c>
      <c r="B221" t="s">
        <v>1031</v>
      </c>
      <c r="C221" s="158">
        <f t="shared" si="33"/>
        <v>175000</v>
      </c>
      <c r="D221">
        <v>9</v>
      </c>
      <c r="E221">
        <v>26</v>
      </c>
      <c r="F221" s="158">
        <f t="shared" si="29"/>
        <v>40950000</v>
      </c>
      <c r="G221">
        <f>'JUMLAH MHS'!$E$6</f>
        <v>195</v>
      </c>
      <c r="H221" s="158">
        <f t="shared" si="31"/>
        <v>210000</v>
      </c>
    </row>
    <row r="222" spans="1:8">
      <c r="A222" s="106">
        <v>236</v>
      </c>
      <c r="B222" t="s">
        <v>1032</v>
      </c>
      <c r="C222" s="158">
        <f t="shared" si="33"/>
        <v>175000</v>
      </c>
      <c r="D222">
        <v>9</v>
      </c>
      <c r="E222">
        <v>26</v>
      </c>
      <c r="F222" s="158">
        <f t="shared" si="29"/>
        <v>40950000</v>
      </c>
      <c r="G222">
        <f>'JUMLAH MHS'!$E$6</f>
        <v>195</v>
      </c>
      <c r="H222" s="158">
        <f t="shared" si="31"/>
        <v>210000</v>
      </c>
    </row>
    <row r="223" spans="1:8">
      <c r="A223" s="106">
        <v>237</v>
      </c>
      <c r="B223" t="s">
        <v>1033</v>
      </c>
      <c r="C223" s="158">
        <f t="shared" si="33"/>
        <v>175000</v>
      </c>
      <c r="D223">
        <v>9</v>
      </c>
      <c r="E223">
        <v>26</v>
      </c>
      <c r="F223" s="158">
        <f t="shared" si="29"/>
        <v>40950000</v>
      </c>
      <c r="G223">
        <f>'JUMLAH MHS'!$E$6</f>
        <v>195</v>
      </c>
      <c r="H223" s="158">
        <f t="shared" si="31"/>
        <v>210000</v>
      </c>
    </row>
    <row r="224" spans="1:8">
      <c r="A224" s="106">
        <v>238</v>
      </c>
      <c r="B224" t="s">
        <v>1034</v>
      </c>
      <c r="C224" s="158">
        <f t="shared" si="33"/>
        <v>175000</v>
      </c>
      <c r="D224">
        <v>9</v>
      </c>
      <c r="E224">
        <v>26</v>
      </c>
      <c r="F224" s="158">
        <f t="shared" si="29"/>
        <v>40950000</v>
      </c>
      <c r="G224">
        <f>'JUMLAH MHS'!$E$6</f>
        <v>195</v>
      </c>
      <c r="H224" s="158">
        <f t="shared" si="31"/>
        <v>210000</v>
      </c>
    </row>
    <row r="225" spans="1:8">
      <c r="A225" s="106">
        <v>239</v>
      </c>
      <c r="B225" t="s">
        <v>1035</v>
      </c>
      <c r="C225" s="158">
        <f t="shared" si="33"/>
        <v>175000</v>
      </c>
      <c r="D225">
        <v>9</v>
      </c>
      <c r="E225">
        <v>26</v>
      </c>
      <c r="F225" s="158">
        <f t="shared" si="29"/>
        <v>40950000</v>
      </c>
      <c r="G225">
        <f>'JUMLAH MHS'!$E$6</f>
        <v>195</v>
      </c>
      <c r="H225" s="158">
        <f t="shared" si="31"/>
        <v>210000</v>
      </c>
    </row>
    <row r="226" spans="1:8">
      <c r="A226" s="106">
        <v>240</v>
      </c>
      <c r="B226" t="s">
        <v>1036</v>
      </c>
      <c r="C226" s="158">
        <f t="shared" si="33"/>
        <v>175000</v>
      </c>
      <c r="D226">
        <v>9</v>
      </c>
      <c r="E226">
        <v>26</v>
      </c>
      <c r="F226" s="158">
        <f t="shared" si="29"/>
        <v>40950000</v>
      </c>
      <c r="G226">
        <f>'JUMLAH MHS'!$E$6</f>
        <v>195</v>
      </c>
      <c r="H226" s="158">
        <f t="shared" si="31"/>
        <v>210000</v>
      </c>
    </row>
    <row r="227" spans="1:8">
      <c r="A227" s="106">
        <v>241</v>
      </c>
      <c r="B227" t="s">
        <v>1037</v>
      </c>
      <c r="C227" s="158">
        <f t="shared" si="33"/>
        <v>175000</v>
      </c>
      <c r="D227">
        <v>9</v>
      </c>
      <c r="E227">
        <v>26</v>
      </c>
      <c r="F227" s="158">
        <f t="shared" si="29"/>
        <v>40950000</v>
      </c>
      <c r="G227">
        <f>'JUMLAH MHS'!$E$6</f>
        <v>195</v>
      </c>
      <c r="H227" s="158">
        <f t="shared" si="31"/>
        <v>210000</v>
      </c>
    </row>
    <row r="228" spans="1:8">
      <c r="A228" s="106">
        <v>242</v>
      </c>
      <c r="B228" t="s">
        <v>1038</v>
      </c>
      <c r="C228" s="158">
        <f t="shared" si="33"/>
        <v>175000</v>
      </c>
      <c r="D228">
        <v>9</v>
      </c>
      <c r="E228">
        <v>26</v>
      </c>
      <c r="F228" s="158">
        <f t="shared" si="29"/>
        <v>40950000</v>
      </c>
      <c r="G228">
        <f>'JUMLAH MHS'!$E$6</f>
        <v>195</v>
      </c>
      <c r="H228" s="158">
        <f t="shared" si="31"/>
        <v>210000</v>
      </c>
    </row>
    <row r="229" spans="1:8">
      <c r="A229" s="106">
        <v>243</v>
      </c>
      <c r="B229" t="s">
        <v>1039</v>
      </c>
      <c r="C229" s="158">
        <f t="shared" ref="C229:C230" si="34">$C$5</f>
        <v>150000</v>
      </c>
      <c r="D229">
        <v>24</v>
      </c>
      <c r="E229">
        <v>2</v>
      </c>
      <c r="F229" s="158">
        <f t="shared" si="29"/>
        <v>7200000</v>
      </c>
      <c r="G229">
        <f>'JUMLAH MHS'!$E$6</f>
        <v>195</v>
      </c>
      <c r="H229" s="158">
        <f t="shared" si="31"/>
        <v>36923.076923076922</v>
      </c>
    </row>
    <row r="230" spans="1:8">
      <c r="A230" s="106">
        <v>244</v>
      </c>
      <c r="B230" t="s">
        <v>1040</v>
      </c>
      <c r="C230" s="158">
        <f t="shared" si="34"/>
        <v>150000</v>
      </c>
      <c r="D230">
        <v>24</v>
      </c>
      <c r="E230">
        <v>2</v>
      </c>
      <c r="F230" s="158">
        <f t="shared" si="29"/>
        <v>7200000</v>
      </c>
      <c r="G230">
        <f>'JUMLAH MHS'!$E$6</f>
        <v>195</v>
      </c>
      <c r="H230" s="158">
        <f t="shared" si="31"/>
        <v>36923.076923076922</v>
      </c>
    </row>
    <row r="231" spans="1:8">
      <c r="A231" s="106">
        <v>245</v>
      </c>
      <c r="B231" t="s">
        <v>1041</v>
      </c>
      <c r="C231" s="158">
        <f t="shared" ref="C231:C243" si="35">$C$4</f>
        <v>300000</v>
      </c>
      <c r="D231">
        <v>3</v>
      </c>
      <c r="E231">
        <v>15</v>
      </c>
      <c r="F231" s="158">
        <f t="shared" si="29"/>
        <v>13500000</v>
      </c>
      <c r="G231">
        <f>'JUMLAH MHS'!$E$6</f>
        <v>195</v>
      </c>
      <c r="H231" s="158">
        <f t="shared" si="31"/>
        <v>69230.769230769234</v>
      </c>
    </row>
    <row r="232" spans="1:8">
      <c r="A232" s="106">
        <v>246</v>
      </c>
      <c r="B232" t="s">
        <v>1042</v>
      </c>
      <c r="C232" s="158">
        <f t="shared" si="35"/>
        <v>300000</v>
      </c>
      <c r="D232">
        <v>3</v>
      </c>
      <c r="E232">
        <v>15</v>
      </c>
      <c r="F232" s="158">
        <f t="shared" si="29"/>
        <v>13500000</v>
      </c>
      <c r="G232">
        <f>'JUMLAH MHS'!$E$6</f>
        <v>195</v>
      </c>
      <c r="H232" s="158">
        <f t="shared" si="31"/>
        <v>69230.769230769234</v>
      </c>
    </row>
    <row r="233" spans="1:8">
      <c r="A233" s="106">
        <v>247</v>
      </c>
      <c r="B233" s="107" t="s">
        <v>1043</v>
      </c>
      <c r="C233" s="158">
        <f t="shared" si="35"/>
        <v>300000</v>
      </c>
      <c r="D233">
        <v>3</v>
      </c>
      <c r="E233">
        <v>15</v>
      </c>
      <c r="F233" s="158">
        <f t="shared" si="29"/>
        <v>13500000</v>
      </c>
      <c r="G233">
        <f>'JUMLAH MHS'!$E$6</f>
        <v>195</v>
      </c>
      <c r="H233" s="158">
        <f t="shared" si="31"/>
        <v>69230.769230769234</v>
      </c>
    </row>
    <row r="234" spans="1:8">
      <c r="A234" s="106">
        <v>248</v>
      </c>
      <c r="B234" t="s">
        <v>1044</v>
      </c>
      <c r="C234" s="158">
        <f t="shared" si="35"/>
        <v>300000</v>
      </c>
      <c r="D234">
        <v>3</v>
      </c>
      <c r="E234">
        <v>15</v>
      </c>
      <c r="F234" s="158">
        <f t="shared" si="29"/>
        <v>13500000</v>
      </c>
      <c r="G234">
        <f>'JUMLAH MHS'!$E$6</f>
        <v>195</v>
      </c>
      <c r="H234" s="158">
        <f t="shared" si="31"/>
        <v>69230.769230769234</v>
      </c>
    </row>
    <row r="235" spans="1:8">
      <c r="A235" s="106">
        <v>249</v>
      </c>
      <c r="B235" t="s">
        <v>1045</v>
      </c>
      <c r="C235" s="158">
        <f t="shared" si="35"/>
        <v>300000</v>
      </c>
      <c r="D235">
        <v>3</v>
      </c>
      <c r="E235">
        <v>15</v>
      </c>
      <c r="F235" s="158">
        <f t="shared" si="29"/>
        <v>13500000</v>
      </c>
      <c r="G235">
        <f>'JUMLAH MHS'!$E$6</f>
        <v>195</v>
      </c>
      <c r="H235" s="158">
        <f t="shared" si="31"/>
        <v>69230.769230769234</v>
      </c>
    </row>
    <row r="236" spans="1:8">
      <c r="A236" s="106">
        <v>250</v>
      </c>
      <c r="B236" t="s">
        <v>1046</v>
      </c>
      <c r="C236" s="158">
        <f t="shared" si="35"/>
        <v>300000</v>
      </c>
      <c r="D236">
        <v>3</v>
      </c>
      <c r="E236">
        <v>15</v>
      </c>
      <c r="F236" s="158">
        <f t="shared" si="29"/>
        <v>13500000</v>
      </c>
      <c r="G236">
        <f>'JUMLAH MHS'!$E$6</f>
        <v>195</v>
      </c>
      <c r="H236" s="158">
        <f t="shared" si="31"/>
        <v>69230.769230769234</v>
      </c>
    </row>
    <row r="237" spans="1:8">
      <c r="A237" s="106">
        <v>251</v>
      </c>
      <c r="B237" t="s">
        <v>1047</v>
      </c>
      <c r="C237" s="158">
        <f t="shared" si="35"/>
        <v>300000</v>
      </c>
      <c r="D237">
        <v>3</v>
      </c>
      <c r="E237">
        <v>15</v>
      </c>
      <c r="F237" s="158">
        <f t="shared" si="29"/>
        <v>13500000</v>
      </c>
      <c r="G237">
        <f>'JUMLAH MHS'!$E$6</f>
        <v>195</v>
      </c>
      <c r="H237" s="158">
        <f t="shared" si="31"/>
        <v>69230.769230769234</v>
      </c>
    </row>
    <row r="238" spans="1:8">
      <c r="A238" s="106">
        <v>252</v>
      </c>
      <c r="B238" t="s">
        <v>1048</v>
      </c>
      <c r="C238" s="158">
        <f t="shared" si="35"/>
        <v>300000</v>
      </c>
      <c r="D238">
        <v>3</v>
      </c>
      <c r="E238">
        <v>15</v>
      </c>
      <c r="F238" s="158">
        <f t="shared" si="29"/>
        <v>13500000</v>
      </c>
      <c r="G238">
        <f>'JUMLAH MHS'!$E$6</f>
        <v>195</v>
      </c>
      <c r="H238" s="158">
        <f t="shared" si="31"/>
        <v>69230.769230769234</v>
      </c>
    </row>
    <row r="239" spans="1:8">
      <c r="A239" s="106">
        <v>253</v>
      </c>
      <c r="B239" t="s">
        <v>1049</v>
      </c>
      <c r="C239" s="158">
        <f t="shared" si="35"/>
        <v>300000</v>
      </c>
      <c r="D239">
        <v>3</v>
      </c>
      <c r="E239">
        <v>15</v>
      </c>
      <c r="F239" s="158">
        <f t="shared" si="29"/>
        <v>13500000</v>
      </c>
      <c r="G239">
        <f>'JUMLAH MHS'!$E$6</f>
        <v>195</v>
      </c>
      <c r="H239" s="158">
        <f t="shared" si="31"/>
        <v>69230.769230769234</v>
      </c>
    </row>
    <row r="240" spans="1:8">
      <c r="A240" s="106">
        <v>254</v>
      </c>
      <c r="B240" t="s">
        <v>1050</v>
      </c>
      <c r="C240" s="158">
        <f t="shared" si="35"/>
        <v>300000</v>
      </c>
      <c r="D240">
        <v>3</v>
      </c>
      <c r="E240">
        <v>15</v>
      </c>
      <c r="F240" s="158">
        <f t="shared" si="29"/>
        <v>13500000</v>
      </c>
      <c r="G240">
        <f>'JUMLAH MHS'!$E$6</f>
        <v>195</v>
      </c>
      <c r="H240" s="158">
        <f t="shared" si="31"/>
        <v>69230.769230769234</v>
      </c>
    </row>
    <row r="241" spans="1:8">
      <c r="A241" s="106">
        <v>255</v>
      </c>
      <c r="B241" t="s">
        <v>1051</v>
      </c>
      <c r="C241" s="158">
        <f t="shared" si="35"/>
        <v>300000</v>
      </c>
      <c r="D241">
        <v>3</v>
      </c>
      <c r="E241">
        <v>15</v>
      </c>
      <c r="F241" s="158">
        <f t="shared" si="29"/>
        <v>13500000</v>
      </c>
      <c r="G241">
        <f>'JUMLAH MHS'!$E$6</f>
        <v>195</v>
      </c>
      <c r="H241" s="158">
        <f t="shared" si="31"/>
        <v>69230.769230769234</v>
      </c>
    </row>
    <row r="242" spans="1:8">
      <c r="A242" s="106">
        <v>256</v>
      </c>
      <c r="B242" t="s">
        <v>1052</v>
      </c>
      <c r="C242" s="158">
        <f t="shared" si="35"/>
        <v>300000</v>
      </c>
      <c r="D242">
        <v>3</v>
      </c>
      <c r="E242">
        <v>15</v>
      </c>
      <c r="F242" s="158">
        <f t="shared" si="29"/>
        <v>13500000</v>
      </c>
      <c r="G242">
        <f>'JUMLAH MHS'!$E$6</f>
        <v>195</v>
      </c>
      <c r="H242" s="158">
        <f t="shared" si="31"/>
        <v>69230.769230769234</v>
      </c>
    </row>
    <row r="243" spans="1:8">
      <c r="A243" s="106">
        <v>257</v>
      </c>
      <c r="B243" t="s">
        <v>1053</v>
      </c>
      <c r="C243" s="158">
        <f t="shared" si="35"/>
        <v>300000</v>
      </c>
      <c r="D243">
        <v>3</v>
      </c>
      <c r="E243">
        <v>15</v>
      </c>
      <c r="F243" s="158">
        <f t="shared" si="29"/>
        <v>13500000</v>
      </c>
      <c r="G243">
        <f>'JUMLAH MHS'!$E$6</f>
        <v>195</v>
      </c>
      <c r="H243" s="158">
        <f t="shared" si="31"/>
        <v>69230.769230769234</v>
      </c>
    </row>
    <row r="244" spans="1:8">
      <c r="A244" s="106">
        <v>258</v>
      </c>
      <c r="B244" t="s">
        <v>1054</v>
      </c>
      <c r="C244" s="158">
        <f t="shared" ref="C244:C252" si="36">$C$7</f>
        <v>100000</v>
      </c>
      <c r="D244">
        <v>3</v>
      </c>
      <c r="E244">
        <v>3</v>
      </c>
      <c r="F244" s="158">
        <f t="shared" si="29"/>
        <v>900000</v>
      </c>
      <c r="G244">
        <f>'JUMLAH MHS'!$E$6</f>
        <v>195</v>
      </c>
      <c r="H244" s="158">
        <f t="shared" si="31"/>
        <v>4615.3846153846152</v>
      </c>
    </row>
    <row r="245" spans="1:8">
      <c r="A245" s="106">
        <v>259</v>
      </c>
      <c r="B245" t="s">
        <v>1055</v>
      </c>
      <c r="C245" s="158">
        <f t="shared" si="36"/>
        <v>100000</v>
      </c>
      <c r="D245">
        <v>3</v>
      </c>
      <c r="E245">
        <v>3</v>
      </c>
      <c r="F245" s="158">
        <f t="shared" si="29"/>
        <v>900000</v>
      </c>
      <c r="G245">
        <v>100</v>
      </c>
      <c r="H245" s="158">
        <f t="shared" si="31"/>
        <v>9000</v>
      </c>
    </row>
    <row r="246" spans="1:8">
      <c r="A246" s="106">
        <v>260</v>
      </c>
      <c r="B246" t="s">
        <v>1056</v>
      </c>
      <c r="C246" s="158">
        <f t="shared" si="36"/>
        <v>100000</v>
      </c>
      <c r="D246">
        <v>3</v>
      </c>
      <c r="E246">
        <v>3</v>
      </c>
      <c r="F246" s="158">
        <f t="shared" si="29"/>
        <v>900000</v>
      </c>
      <c r="G246">
        <v>60</v>
      </c>
      <c r="H246" s="158">
        <f t="shared" si="31"/>
        <v>15000</v>
      </c>
    </row>
    <row r="247" spans="1:8">
      <c r="A247" s="106">
        <v>261</v>
      </c>
      <c r="B247" t="s">
        <v>1057</v>
      </c>
      <c r="C247" s="158">
        <f t="shared" si="36"/>
        <v>100000</v>
      </c>
      <c r="D247">
        <v>3</v>
      </c>
      <c r="E247">
        <v>3</v>
      </c>
      <c r="F247" s="158">
        <f t="shared" si="29"/>
        <v>900000</v>
      </c>
      <c r="G247">
        <f>'JUMLAH MHS'!$E$6</f>
        <v>195</v>
      </c>
      <c r="H247" s="158">
        <f t="shared" si="31"/>
        <v>4615.3846153846152</v>
      </c>
    </row>
    <row r="248" spans="1:8">
      <c r="A248" s="106">
        <v>262</v>
      </c>
      <c r="B248" t="s">
        <v>1058</v>
      </c>
      <c r="C248" s="158">
        <f t="shared" si="36"/>
        <v>100000</v>
      </c>
      <c r="D248">
        <v>3</v>
      </c>
      <c r="E248">
        <v>3</v>
      </c>
      <c r="F248" s="158">
        <f t="shared" si="29"/>
        <v>900000</v>
      </c>
      <c r="G248">
        <v>100</v>
      </c>
      <c r="H248" s="158">
        <f t="shared" si="31"/>
        <v>9000</v>
      </c>
    </row>
    <row r="249" spans="1:8">
      <c r="A249" s="106">
        <v>263</v>
      </c>
      <c r="B249" t="s">
        <v>1059</v>
      </c>
      <c r="C249" s="158">
        <f t="shared" si="36"/>
        <v>100000</v>
      </c>
      <c r="D249">
        <v>3</v>
      </c>
      <c r="E249">
        <v>3</v>
      </c>
      <c r="F249" s="158">
        <f t="shared" si="29"/>
        <v>900000</v>
      </c>
      <c r="G249">
        <v>60</v>
      </c>
      <c r="H249" s="158">
        <f t="shared" si="31"/>
        <v>15000</v>
      </c>
    </row>
    <row r="250" spans="1:8">
      <c r="A250" s="106">
        <v>264</v>
      </c>
      <c r="B250" t="s">
        <v>1060</v>
      </c>
      <c r="C250" s="158">
        <f t="shared" si="36"/>
        <v>100000</v>
      </c>
      <c r="D250">
        <v>3</v>
      </c>
      <c r="E250">
        <v>3</v>
      </c>
      <c r="F250" s="158">
        <f t="shared" si="29"/>
        <v>900000</v>
      </c>
      <c r="G250">
        <f>'JUMLAH MHS'!$E$6</f>
        <v>195</v>
      </c>
      <c r="H250" s="158">
        <f t="shared" si="31"/>
        <v>4615.3846153846152</v>
      </c>
    </row>
    <row r="251" spans="1:8">
      <c r="A251" s="106">
        <v>265</v>
      </c>
      <c r="B251" t="s">
        <v>1061</v>
      </c>
      <c r="C251" s="158">
        <f t="shared" si="36"/>
        <v>100000</v>
      </c>
      <c r="D251">
        <v>3</v>
      </c>
      <c r="E251">
        <v>3</v>
      </c>
      <c r="F251" s="158">
        <f t="shared" si="29"/>
        <v>900000</v>
      </c>
      <c r="G251">
        <v>100</v>
      </c>
      <c r="H251" s="158">
        <f t="shared" si="31"/>
        <v>9000</v>
      </c>
    </row>
    <row r="252" spans="1:8">
      <c r="A252" s="106">
        <v>266</v>
      </c>
      <c r="B252" t="s">
        <v>1062</v>
      </c>
      <c r="C252" s="158">
        <f t="shared" si="36"/>
        <v>100000</v>
      </c>
      <c r="D252">
        <v>3</v>
      </c>
      <c r="E252">
        <v>3</v>
      </c>
      <c r="F252" s="158">
        <f t="shared" si="29"/>
        <v>900000</v>
      </c>
      <c r="G252">
        <v>60</v>
      </c>
      <c r="H252" s="158">
        <f t="shared" si="31"/>
        <v>15000</v>
      </c>
    </row>
    <row r="253" spans="1:8">
      <c r="A253" s="106">
        <v>267</v>
      </c>
      <c r="B253" t="s">
        <v>1063</v>
      </c>
      <c r="C253" s="158">
        <f t="shared" ref="C253:C258" si="37">$C$8</f>
        <v>150000</v>
      </c>
      <c r="D253">
        <v>12</v>
      </c>
      <c r="E253">
        <v>40</v>
      </c>
      <c r="F253" s="158">
        <f t="shared" si="29"/>
        <v>72000000</v>
      </c>
      <c r="G253">
        <f>'JUMLAH MHS'!$E$6</f>
        <v>195</v>
      </c>
      <c r="H253" s="158">
        <f t="shared" si="31"/>
        <v>369230.76923076925</v>
      </c>
    </row>
    <row r="254" spans="1:8">
      <c r="A254" s="106">
        <v>268</v>
      </c>
      <c r="B254" t="s">
        <v>1064</v>
      </c>
      <c r="C254" s="158">
        <f t="shared" si="37"/>
        <v>150000</v>
      </c>
      <c r="D254">
        <v>6</v>
      </c>
      <c r="E254">
        <v>20</v>
      </c>
      <c r="F254" s="158">
        <f t="shared" si="29"/>
        <v>18000000</v>
      </c>
      <c r="G254">
        <v>100</v>
      </c>
      <c r="H254" s="158">
        <f t="shared" si="31"/>
        <v>180000</v>
      </c>
    </row>
    <row r="255" spans="1:8">
      <c r="A255" s="106">
        <v>269</v>
      </c>
      <c r="B255" t="s">
        <v>1065</v>
      </c>
      <c r="C255" s="158">
        <f t="shared" si="37"/>
        <v>150000</v>
      </c>
      <c r="D255">
        <v>12</v>
      </c>
      <c r="E255">
        <v>40</v>
      </c>
      <c r="F255" s="158">
        <f t="shared" si="29"/>
        <v>72000000</v>
      </c>
      <c r="G255">
        <f>'JUMLAH MHS'!$E$6</f>
        <v>195</v>
      </c>
      <c r="H255" s="158">
        <f t="shared" si="31"/>
        <v>369230.76923076925</v>
      </c>
    </row>
    <row r="256" spans="1:8">
      <c r="A256" s="106">
        <v>270</v>
      </c>
      <c r="B256" t="s">
        <v>1066</v>
      </c>
      <c r="C256" s="158">
        <f t="shared" si="37"/>
        <v>150000</v>
      </c>
      <c r="D256">
        <v>6</v>
      </c>
      <c r="E256">
        <v>20</v>
      </c>
      <c r="F256" s="158">
        <f t="shared" si="29"/>
        <v>18000000</v>
      </c>
      <c r="G256">
        <v>100</v>
      </c>
      <c r="H256" s="158">
        <f t="shared" si="31"/>
        <v>180000</v>
      </c>
    </row>
    <row r="257" spans="1:8">
      <c r="A257" s="106">
        <v>271</v>
      </c>
      <c r="B257" t="s">
        <v>1067</v>
      </c>
      <c r="C257" s="158">
        <f t="shared" si="37"/>
        <v>150000</v>
      </c>
      <c r="D257">
        <v>12</v>
      </c>
      <c r="E257">
        <v>40</v>
      </c>
      <c r="F257" s="158">
        <f t="shared" si="29"/>
        <v>72000000</v>
      </c>
      <c r="G257">
        <f>'JUMLAH MHS'!$E$6</f>
        <v>195</v>
      </c>
      <c r="H257" s="158">
        <f t="shared" si="31"/>
        <v>369230.76923076925</v>
      </c>
    </row>
    <row r="258" spans="1:8">
      <c r="A258" s="106">
        <v>272</v>
      </c>
      <c r="B258" t="s">
        <v>1068</v>
      </c>
      <c r="C258" s="158">
        <f t="shared" si="37"/>
        <v>150000</v>
      </c>
      <c r="D258">
        <v>6</v>
      </c>
      <c r="E258">
        <v>20</v>
      </c>
      <c r="F258" s="158">
        <f t="shared" si="29"/>
        <v>18000000</v>
      </c>
      <c r="G258">
        <v>100</v>
      </c>
      <c r="H258" s="158">
        <f t="shared" si="31"/>
        <v>180000</v>
      </c>
    </row>
    <row r="259" spans="1:8">
      <c r="A259" s="106">
        <v>273</v>
      </c>
      <c r="B259" t="s">
        <v>1069</v>
      </c>
      <c r="C259" s="158">
        <f t="shared" ref="C259:C262" si="38">$C$7</f>
        <v>100000</v>
      </c>
      <c r="D259">
        <v>1</v>
      </c>
      <c r="E259">
        <v>4</v>
      </c>
      <c r="F259" s="158">
        <f t="shared" si="29"/>
        <v>400000</v>
      </c>
      <c r="G259">
        <f>'JUMLAH MHS'!$E$6</f>
        <v>195</v>
      </c>
      <c r="H259" s="158">
        <f t="shared" si="31"/>
        <v>2051.2820512820513</v>
      </c>
    </row>
    <row r="260" spans="1:8">
      <c r="A260" s="106">
        <v>274</v>
      </c>
      <c r="B260" t="s">
        <v>1070</v>
      </c>
      <c r="C260" s="158">
        <f t="shared" si="38"/>
        <v>100000</v>
      </c>
      <c r="D260">
        <v>1</v>
      </c>
      <c r="E260">
        <v>4</v>
      </c>
      <c r="F260" s="158">
        <f t="shared" si="29"/>
        <v>400000</v>
      </c>
      <c r="G260">
        <f>'JUMLAH MHS'!$E$6</f>
        <v>195</v>
      </c>
      <c r="H260" s="158">
        <f t="shared" si="31"/>
        <v>2051.2820512820513</v>
      </c>
    </row>
    <row r="261" spans="1:8">
      <c r="A261" s="106">
        <v>275</v>
      </c>
      <c r="B261" t="s">
        <v>1071</v>
      </c>
      <c r="C261" s="158">
        <f t="shared" si="38"/>
        <v>100000</v>
      </c>
      <c r="D261">
        <v>1</v>
      </c>
      <c r="E261">
        <v>4</v>
      </c>
      <c r="F261" s="158">
        <f t="shared" si="29"/>
        <v>400000</v>
      </c>
      <c r="G261">
        <f>'JUMLAH MHS'!$E$6</f>
        <v>195</v>
      </c>
      <c r="H261" s="158">
        <f t="shared" si="31"/>
        <v>2051.2820512820513</v>
      </c>
    </row>
    <row r="262" spans="1:8">
      <c r="A262" s="106">
        <v>276</v>
      </c>
      <c r="B262" t="s">
        <v>1072</v>
      </c>
      <c r="C262" s="158">
        <f t="shared" si="38"/>
        <v>100000</v>
      </c>
      <c r="D262">
        <v>1</v>
      </c>
      <c r="E262">
        <v>4</v>
      </c>
      <c r="F262" s="158">
        <f t="shared" si="29"/>
        <v>400000</v>
      </c>
      <c r="G262">
        <f>'JUMLAH MHS'!$E$6</f>
        <v>195</v>
      </c>
      <c r="H262" s="158">
        <f t="shared" si="31"/>
        <v>2051.2820512820513</v>
      </c>
    </row>
    <row r="263" spans="1:8">
      <c r="A263" s="106">
        <v>277</v>
      </c>
      <c r="B263" t="s">
        <v>1073</v>
      </c>
      <c r="C263" s="158">
        <f>$C$10</f>
        <v>30000</v>
      </c>
      <c r="D263">
        <v>7</v>
      </c>
      <c r="E263">
        <v>40</v>
      </c>
      <c r="F263" s="158">
        <f t="shared" si="29"/>
        <v>8400000</v>
      </c>
      <c r="G263">
        <f>'JUMLAH MHS'!$E$6</f>
        <v>195</v>
      </c>
      <c r="H263" s="158">
        <f t="shared" si="31"/>
        <v>43076.923076923078</v>
      </c>
    </row>
    <row r="264" spans="1:8">
      <c r="A264" s="106">
        <v>278</v>
      </c>
      <c r="B264" t="s">
        <v>1074</v>
      </c>
      <c r="C264" s="158">
        <f>$C$10</f>
        <v>30000</v>
      </c>
      <c r="D264">
        <v>7</v>
      </c>
      <c r="E264">
        <v>20</v>
      </c>
      <c r="F264" s="158">
        <f t="shared" si="29"/>
        <v>4200000</v>
      </c>
      <c r="G264">
        <v>100</v>
      </c>
      <c r="H264" s="158">
        <f t="shared" si="31"/>
        <v>42000</v>
      </c>
    </row>
    <row r="265" spans="1:8">
      <c r="A265" s="106">
        <v>279</v>
      </c>
      <c r="B265" t="s">
        <v>1379</v>
      </c>
      <c r="C265" s="158">
        <f t="shared" ref="C265:C275" si="39">$C$3</f>
        <v>175000</v>
      </c>
      <c r="D265">
        <v>9</v>
      </c>
      <c r="E265">
        <v>26</v>
      </c>
      <c r="F265" s="158">
        <f t="shared" si="29"/>
        <v>40950000</v>
      </c>
      <c r="G265">
        <f>'JUMLAH MHS'!$E$6</f>
        <v>195</v>
      </c>
      <c r="H265" s="158">
        <f t="shared" si="31"/>
        <v>210000</v>
      </c>
    </row>
    <row r="266" spans="1:8">
      <c r="A266" s="106">
        <v>280</v>
      </c>
      <c r="B266" t="s">
        <v>1380</v>
      </c>
      <c r="C266" s="158">
        <f t="shared" si="39"/>
        <v>175000</v>
      </c>
      <c r="D266">
        <v>9</v>
      </c>
      <c r="E266">
        <v>26</v>
      </c>
      <c r="F266" s="158">
        <f t="shared" si="29"/>
        <v>40950000</v>
      </c>
      <c r="G266">
        <f>'JUMLAH MHS'!$E$6</f>
        <v>195</v>
      </c>
      <c r="H266" s="158">
        <f t="shared" si="31"/>
        <v>210000</v>
      </c>
    </row>
    <row r="267" spans="1:8">
      <c r="A267" s="106">
        <v>281</v>
      </c>
      <c r="B267" t="s">
        <v>1381</v>
      </c>
      <c r="C267" s="158">
        <f t="shared" si="39"/>
        <v>175000</v>
      </c>
      <c r="D267">
        <v>9</v>
      </c>
      <c r="E267">
        <v>26</v>
      </c>
      <c r="F267" s="158">
        <f t="shared" si="29"/>
        <v>40950000</v>
      </c>
      <c r="G267">
        <f>'JUMLAH MHS'!$E$6</f>
        <v>195</v>
      </c>
      <c r="H267" s="158">
        <f t="shared" si="31"/>
        <v>210000</v>
      </c>
    </row>
    <row r="268" spans="1:8">
      <c r="A268" s="106">
        <v>282</v>
      </c>
      <c r="B268" t="s">
        <v>1382</v>
      </c>
      <c r="C268" s="158">
        <f t="shared" si="39"/>
        <v>175000</v>
      </c>
      <c r="D268">
        <v>9</v>
      </c>
      <c r="E268">
        <v>26</v>
      </c>
      <c r="F268" s="158">
        <f t="shared" si="29"/>
        <v>40950000</v>
      </c>
      <c r="G268">
        <f>'JUMLAH MHS'!$E$6</f>
        <v>195</v>
      </c>
      <c r="H268" s="158">
        <f t="shared" si="31"/>
        <v>210000</v>
      </c>
    </row>
    <row r="269" spans="1:8">
      <c r="A269" s="106">
        <v>283</v>
      </c>
      <c r="B269" t="s">
        <v>1383</v>
      </c>
      <c r="C269" s="158">
        <f t="shared" si="39"/>
        <v>175000</v>
      </c>
      <c r="D269">
        <v>9</v>
      </c>
      <c r="E269">
        <v>26</v>
      </c>
      <c r="F269" s="158">
        <f t="shared" ref="F269:F332" si="40">C269*D269*E269</f>
        <v>40950000</v>
      </c>
      <c r="G269">
        <f>'JUMLAH MHS'!$E$6</f>
        <v>195</v>
      </c>
      <c r="H269" s="158">
        <f t="shared" si="31"/>
        <v>210000</v>
      </c>
    </row>
    <row r="270" spans="1:8">
      <c r="A270" s="106">
        <v>284</v>
      </c>
      <c r="B270" t="s">
        <v>1384</v>
      </c>
      <c r="C270" s="158">
        <f t="shared" si="39"/>
        <v>175000</v>
      </c>
      <c r="D270">
        <v>9</v>
      </c>
      <c r="E270">
        <v>26</v>
      </c>
      <c r="F270" s="158">
        <f t="shared" si="40"/>
        <v>40950000</v>
      </c>
      <c r="G270">
        <f>'JUMLAH MHS'!$E$6</f>
        <v>195</v>
      </c>
      <c r="H270" s="158">
        <f t="shared" si="31"/>
        <v>210000</v>
      </c>
    </row>
    <row r="271" spans="1:8">
      <c r="A271" s="106">
        <v>285</v>
      </c>
      <c r="B271" t="s">
        <v>1385</v>
      </c>
      <c r="C271" s="158">
        <f t="shared" si="39"/>
        <v>175000</v>
      </c>
      <c r="D271">
        <v>9</v>
      </c>
      <c r="E271">
        <v>26</v>
      </c>
      <c r="F271" s="158">
        <f t="shared" si="40"/>
        <v>40950000</v>
      </c>
      <c r="G271">
        <f>'JUMLAH MHS'!$E$6</f>
        <v>195</v>
      </c>
      <c r="H271" s="158">
        <f t="shared" si="31"/>
        <v>210000</v>
      </c>
    </row>
    <row r="272" spans="1:8">
      <c r="A272" s="106">
        <v>286</v>
      </c>
      <c r="B272" t="s">
        <v>1386</v>
      </c>
      <c r="C272" s="158">
        <f t="shared" si="39"/>
        <v>175000</v>
      </c>
      <c r="D272">
        <v>9</v>
      </c>
      <c r="E272">
        <v>26</v>
      </c>
      <c r="F272" s="158">
        <f t="shared" si="40"/>
        <v>40950000</v>
      </c>
      <c r="G272">
        <f>'JUMLAH MHS'!$E$6</f>
        <v>195</v>
      </c>
      <c r="H272" s="158">
        <f t="shared" ref="H272:H335" si="41">F272/G272</f>
        <v>210000</v>
      </c>
    </row>
    <row r="273" spans="1:8">
      <c r="A273" s="106">
        <v>287</v>
      </c>
      <c r="B273" t="s">
        <v>1387</v>
      </c>
      <c r="C273" s="158">
        <f t="shared" si="39"/>
        <v>175000</v>
      </c>
      <c r="D273">
        <v>9</v>
      </c>
      <c r="E273">
        <v>26</v>
      </c>
      <c r="F273" s="158">
        <f t="shared" si="40"/>
        <v>40950000</v>
      </c>
      <c r="G273">
        <f>'JUMLAH MHS'!$E$6</f>
        <v>195</v>
      </c>
      <c r="H273" s="158">
        <f t="shared" si="41"/>
        <v>210000</v>
      </c>
    </row>
    <row r="274" spans="1:8">
      <c r="A274" s="106">
        <v>288</v>
      </c>
      <c r="B274" t="s">
        <v>1388</v>
      </c>
      <c r="C274" s="158">
        <f t="shared" si="39"/>
        <v>175000</v>
      </c>
      <c r="D274">
        <v>9</v>
      </c>
      <c r="E274">
        <v>26</v>
      </c>
      <c r="F274" s="158">
        <f t="shared" si="40"/>
        <v>40950000</v>
      </c>
      <c r="G274">
        <f>'JUMLAH MHS'!$E$6</f>
        <v>195</v>
      </c>
      <c r="H274" s="158">
        <f t="shared" si="41"/>
        <v>210000</v>
      </c>
    </row>
    <row r="275" spans="1:8">
      <c r="A275" s="106">
        <v>289</v>
      </c>
      <c r="B275" t="s">
        <v>1389</v>
      </c>
      <c r="C275" s="158">
        <f t="shared" si="39"/>
        <v>175000</v>
      </c>
      <c r="D275">
        <v>9</v>
      </c>
      <c r="E275">
        <v>26</v>
      </c>
      <c r="F275" s="158">
        <f t="shared" si="40"/>
        <v>40950000</v>
      </c>
      <c r="G275">
        <f>'JUMLAH MHS'!$E$6</f>
        <v>195</v>
      </c>
      <c r="H275" s="158">
        <f t="shared" si="41"/>
        <v>210000</v>
      </c>
    </row>
    <row r="276" spans="1:8">
      <c r="A276" s="106">
        <v>290</v>
      </c>
      <c r="B276" t="s">
        <v>1390</v>
      </c>
      <c r="C276" s="158">
        <f t="shared" ref="C276:C277" si="42">$C$5</f>
        <v>150000</v>
      </c>
      <c r="D276">
        <v>9</v>
      </c>
      <c r="E276">
        <v>2</v>
      </c>
      <c r="F276" s="158">
        <f t="shared" si="40"/>
        <v>2700000</v>
      </c>
      <c r="G276">
        <f>'JUMLAH MHS'!$E$6</f>
        <v>195</v>
      </c>
      <c r="H276" s="158">
        <f t="shared" si="41"/>
        <v>13846.153846153846</v>
      </c>
    </row>
    <row r="277" spans="1:8">
      <c r="A277" s="106">
        <v>291</v>
      </c>
      <c r="B277" t="s">
        <v>1403</v>
      </c>
      <c r="C277" s="158">
        <f t="shared" si="42"/>
        <v>150000</v>
      </c>
      <c r="D277">
        <v>24</v>
      </c>
      <c r="E277">
        <v>2</v>
      </c>
      <c r="F277" s="158">
        <f t="shared" si="40"/>
        <v>7200000</v>
      </c>
      <c r="G277">
        <f>'JUMLAH MHS'!$E$6</f>
        <v>195</v>
      </c>
      <c r="H277" s="158">
        <f t="shared" si="41"/>
        <v>36923.076923076922</v>
      </c>
    </row>
    <row r="278" spans="1:8">
      <c r="A278" s="106">
        <v>292</v>
      </c>
      <c r="B278" t="s">
        <v>1404</v>
      </c>
      <c r="C278" s="158">
        <f t="shared" ref="C278:C292" si="43">$C$4</f>
        <v>300000</v>
      </c>
      <c r="D278">
        <v>3</v>
      </c>
      <c r="E278">
        <v>15</v>
      </c>
      <c r="F278" s="158">
        <f t="shared" si="40"/>
        <v>13500000</v>
      </c>
      <c r="G278">
        <f>'JUMLAH MHS'!$E$6</f>
        <v>195</v>
      </c>
      <c r="H278" s="158">
        <f t="shared" si="41"/>
        <v>69230.769230769234</v>
      </c>
    </row>
    <row r="279" spans="1:8">
      <c r="A279" s="106">
        <v>293</v>
      </c>
      <c r="B279" t="s">
        <v>1405</v>
      </c>
      <c r="C279" s="158">
        <f t="shared" si="43"/>
        <v>300000</v>
      </c>
      <c r="D279">
        <v>3</v>
      </c>
      <c r="E279">
        <v>15</v>
      </c>
      <c r="F279" s="158">
        <f t="shared" si="40"/>
        <v>13500000</v>
      </c>
      <c r="G279">
        <f>'JUMLAH MHS'!$E$6</f>
        <v>195</v>
      </c>
      <c r="H279" s="158">
        <f t="shared" si="41"/>
        <v>69230.769230769234</v>
      </c>
    </row>
    <row r="280" spans="1:8">
      <c r="A280" s="106">
        <v>294</v>
      </c>
      <c r="B280" t="s">
        <v>1406</v>
      </c>
      <c r="C280" s="158">
        <f t="shared" si="43"/>
        <v>300000</v>
      </c>
      <c r="D280">
        <v>3</v>
      </c>
      <c r="E280">
        <v>15</v>
      </c>
      <c r="F280" s="158">
        <f t="shared" si="40"/>
        <v>13500000</v>
      </c>
      <c r="G280">
        <f>'JUMLAH MHS'!$E$6</f>
        <v>195</v>
      </c>
      <c r="H280" s="158">
        <f t="shared" si="41"/>
        <v>69230.769230769234</v>
      </c>
    </row>
    <row r="281" spans="1:8">
      <c r="A281" s="106">
        <v>295</v>
      </c>
      <c r="B281" t="s">
        <v>1407</v>
      </c>
      <c r="C281" s="158">
        <f t="shared" si="43"/>
        <v>300000</v>
      </c>
      <c r="D281">
        <v>3</v>
      </c>
      <c r="E281">
        <v>15</v>
      </c>
      <c r="F281" s="158">
        <f t="shared" si="40"/>
        <v>13500000</v>
      </c>
      <c r="G281">
        <f>'JUMLAH MHS'!$E$6</f>
        <v>195</v>
      </c>
      <c r="H281" s="158">
        <f t="shared" si="41"/>
        <v>69230.769230769234</v>
      </c>
    </row>
    <row r="282" spans="1:8">
      <c r="A282" s="106">
        <v>296</v>
      </c>
      <c r="B282" t="s">
        <v>1408</v>
      </c>
      <c r="C282" s="158">
        <f t="shared" si="43"/>
        <v>300000</v>
      </c>
      <c r="D282">
        <v>3</v>
      </c>
      <c r="E282">
        <v>15</v>
      </c>
      <c r="F282" s="158">
        <f t="shared" si="40"/>
        <v>13500000</v>
      </c>
      <c r="G282">
        <f>'JUMLAH MHS'!$E$6</f>
        <v>195</v>
      </c>
      <c r="H282" s="158">
        <f t="shared" si="41"/>
        <v>69230.769230769234</v>
      </c>
    </row>
    <row r="283" spans="1:8">
      <c r="A283" s="106">
        <v>297</v>
      </c>
      <c r="B283" t="s">
        <v>1409</v>
      </c>
      <c r="C283" s="158">
        <f t="shared" si="43"/>
        <v>300000</v>
      </c>
      <c r="D283">
        <v>3</v>
      </c>
      <c r="E283">
        <v>15</v>
      </c>
      <c r="F283" s="158">
        <f t="shared" si="40"/>
        <v>13500000</v>
      </c>
      <c r="G283">
        <f>'JUMLAH MHS'!$E$6</f>
        <v>195</v>
      </c>
      <c r="H283" s="158">
        <f t="shared" si="41"/>
        <v>69230.769230769234</v>
      </c>
    </row>
    <row r="284" spans="1:8">
      <c r="A284" s="106">
        <v>298</v>
      </c>
      <c r="B284" t="s">
        <v>1410</v>
      </c>
      <c r="C284" s="158">
        <f t="shared" si="43"/>
        <v>300000</v>
      </c>
      <c r="D284">
        <v>3</v>
      </c>
      <c r="E284">
        <v>15</v>
      </c>
      <c r="F284" s="158">
        <f t="shared" si="40"/>
        <v>13500000</v>
      </c>
      <c r="G284">
        <f>'JUMLAH MHS'!$E$6</f>
        <v>195</v>
      </c>
      <c r="H284" s="158">
        <f t="shared" si="41"/>
        <v>69230.769230769234</v>
      </c>
    </row>
    <row r="285" spans="1:8">
      <c r="A285" s="106">
        <v>299</v>
      </c>
      <c r="B285" t="s">
        <v>1411</v>
      </c>
      <c r="C285" s="158">
        <f t="shared" si="43"/>
        <v>300000</v>
      </c>
      <c r="D285">
        <v>3</v>
      </c>
      <c r="E285">
        <v>15</v>
      </c>
      <c r="F285" s="158">
        <f t="shared" si="40"/>
        <v>13500000</v>
      </c>
      <c r="G285">
        <f>'JUMLAH MHS'!$E$6</f>
        <v>195</v>
      </c>
      <c r="H285" s="158">
        <f t="shared" si="41"/>
        <v>69230.769230769234</v>
      </c>
    </row>
    <row r="286" spans="1:8">
      <c r="A286" s="106">
        <v>300</v>
      </c>
      <c r="B286" t="s">
        <v>1412</v>
      </c>
      <c r="C286" s="158">
        <f t="shared" si="43"/>
        <v>300000</v>
      </c>
      <c r="D286">
        <v>3</v>
      </c>
      <c r="E286">
        <v>15</v>
      </c>
      <c r="F286" s="158">
        <f t="shared" si="40"/>
        <v>13500000</v>
      </c>
      <c r="G286">
        <f>'JUMLAH MHS'!$E$6</f>
        <v>195</v>
      </c>
      <c r="H286" s="158">
        <f t="shared" si="41"/>
        <v>69230.769230769234</v>
      </c>
    </row>
    <row r="287" spans="1:8">
      <c r="A287" s="106">
        <v>301</v>
      </c>
      <c r="B287" t="s">
        <v>1413</v>
      </c>
      <c r="C287" s="158">
        <f t="shared" si="43"/>
        <v>300000</v>
      </c>
      <c r="D287">
        <v>3</v>
      </c>
      <c r="E287">
        <v>15</v>
      </c>
      <c r="F287" s="158">
        <f t="shared" si="40"/>
        <v>13500000</v>
      </c>
      <c r="G287">
        <f>'JUMLAH MHS'!$E$6</f>
        <v>195</v>
      </c>
      <c r="H287" s="158">
        <f t="shared" si="41"/>
        <v>69230.769230769234</v>
      </c>
    </row>
    <row r="288" spans="1:8">
      <c r="A288" s="106">
        <v>302</v>
      </c>
      <c r="B288" t="s">
        <v>1414</v>
      </c>
      <c r="C288" s="158">
        <f t="shared" si="43"/>
        <v>300000</v>
      </c>
      <c r="D288">
        <v>3</v>
      </c>
      <c r="E288">
        <v>15</v>
      </c>
      <c r="F288" s="158">
        <f t="shared" si="40"/>
        <v>13500000</v>
      </c>
      <c r="G288">
        <f>'JUMLAH MHS'!$E$6</f>
        <v>195</v>
      </c>
      <c r="H288" s="158">
        <f t="shared" si="41"/>
        <v>69230.769230769234</v>
      </c>
    </row>
    <row r="289" spans="1:8">
      <c r="A289" s="106">
        <v>303</v>
      </c>
      <c r="B289" t="s">
        <v>1415</v>
      </c>
      <c r="C289" s="158">
        <f t="shared" si="43"/>
        <v>300000</v>
      </c>
      <c r="D289">
        <v>3</v>
      </c>
      <c r="E289">
        <v>15</v>
      </c>
      <c r="F289" s="158">
        <f t="shared" si="40"/>
        <v>13500000</v>
      </c>
      <c r="G289">
        <f>'JUMLAH MHS'!$E$6</f>
        <v>195</v>
      </c>
      <c r="H289" s="158">
        <f t="shared" si="41"/>
        <v>69230.769230769234</v>
      </c>
    </row>
    <row r="290" spans="1:8">
      <c r="A290" s="106">
        <v>304</v>
      </c>
      <c r="B290" t="s">
        <v>1416</v>
      </c>
      <c r="C290" s="158">
        <f t="shared" si="43"/>
        <v>300000</v>
      </c>
      <c r="D290">
        <v>3</v>
      </c>
      <c r="E290">
        <v>15</v>
      </c>
      <c r="F290" s="158">
        <f t="shared" si="40"/>
        <v>13500000</v>
      </c>
      <c r="G290">
        <f>'JUMLAH MHS'!$E$6</f>
        <v>195</v>
      </c>
      <c r="H290" s="158">
        <f t="shared" si="41"/>
        <v>69230.769230769234</v>
      </c>
    </row>
    <row r="291" spans="1:8">
      <c r="A291" s="106">
        <v>305</v>
      </c>
      <c r="B291" t="s">
        <v>1417</v>
      </c>
      <c r="C291" s="158">
        <f t="shared" si="43"/>
        <v>300000</v>
      </c>
      <c r="D291">
        <v>3</v>
      </c>
      <c r="E291">
        <v>15</v>
      </c>
      <c r="F291" s="158">
        <f t="shared" si="40"/>
        <v>13500000</v>
      </c>
      <c r="G291">
        <f>'JUMLAH MHS'!$E$6</f>
        <v>195</v>
      </c>
      <c r="H291" s="158">
        <f t="shared" si="41"/>
        <v>69230.769230769234</v>
      </c>
    </row>
    <row r="292" spans="1:8">
      <c r="A292" s="106">
        <v>306</v>
      </c>
      <c r="B292" t="s">
        <v>1418</v>
      </c>
      <c r="C292" s="158">
        <f t="shared" si="43"/>
        <v>300000</v>
      </c>
      <c r="D292">
        <v>3</v>
      </c>
      <c r="E292">
        <v>15</v>
      </c>
      <c r="F292" s="158">
        <f t="shared" si="40"/>
        <v>13500000</v>
      </c>
      <c r="G292">
        <f>'JUMLAH MHS'!$E$6</f>
        <v>195</v>
      </c>
      <c r="H292" s="158">
        <f t="shared" si="41"/>
        <v>69230.769230769234</v>
      </c>
    </row>
    <row r="293" spans="1:8">
      <c r="A293" s="106">
        <v>307</v>
      </c>
      <c r="B293" t="s">
        <v>1435</v>
      </c>
      <c r="C293" s="158">
        <f t="shared" ref="C293:C294" si="44">$C$6</f>
        <v>150000</v>
      </c>
      <c r="D293">
        <v>24</v>
      </c>
      <c r="E293">
        <v>3</v>
      </c>
      <c r="F293" s="158">
        <f t="shared" si="40"/>
        <v>10800000</v>
      </c>
      <c r="G293">
        <f>'JUMLAH MHS'!$E$6</f>
        <v>195</v>
      </c>
      <c r="H293" s="158">
        <f t="shared" si="41"/>
        <v>55384.615384615383</v>
      </c>
    </row>
    <row r="294" spans="1:8">
      <c r="A294" s="106">
        <v>308</v>
      </c>
      <c r="B294" t="s">
        <v>1436</v>
      </c>
      <c r="C294" s="158">
        <f t="shared" si="44"/>
        <v>150000</v>
      </c>
      <c r="D294">
        <v>24</v>
      </c>
      <c r="E294">
        <v>3</v>
      </c>
      <c r="F294" s="158">
        <f t="shared" si="40"/>
        <v>10800000</v>
      </c>
      <c r="G294">
        <f>'JUMLAH MHS'!$E$6</f>
        <v>195</v>
      </c>
      <c r="H294" s="158">
        <f t="shared" si="41"/>
        <v>55384.615384615383</v>
      </c>
    </row>
    <row r="295" spans="1:8">
      <c r="A295" s="106">
        <v>309</v>
      </c>
      <c r="B295" t="s">
        <v>1437</v>
      </c>
      <c r="C295" s="158">
        <f t="shared" ref="C295:C303" si="45">$C$7</f>
        <v>100000</v>
      </c>
      <c r="D295">
        <v>3</v>
      </c>
      <c r="E295">
        <v>3</v>
      </c>
      <c r="F295" s="158">
        <f t="shared" si="40"/>
        <v>900000</v>
      </c>
      <c r="G295">
        <f>'JUMLAH MHS'!$E$6</f>
        <v>195</v>
      </c>
      <c r="H295" s="158">
        <f t="shared" si="41"/>
        <v>4615.3846153846152</v>
      </c>
    </row>
    <row r="296" spans="1:8">
      <c r="A296" s="106">
        <v>310</v>
      </c>
      <c r="B296" t="s">
        <v>1438</v>
      </c>
      <c r="C296" s="158">
        <f t="shared" si="45"/>
        <v>100000</v>
      </c>
      <c r="D296">
        <v>3</v>
      </c>
      <c r="E296">
        <v>3</v>
      </c>
      <c r="F296" s="158">
        <f t="shared" si="40"/>
        <v>900000</v>
      </c>
      <c r="G296">
        <v>100</v>
      </c>
      <c r="H296" s="158">
        <f t="shared" si="41"/>
        <v>9000</v>
      </c>
    </row>
    <row r="297" spans="1:8">
      <c r="A297" s="106">
        <v>311</v>
      </c>
      <c r="B297" t="s">
        <v>1439</v>
      </c>
      <c r="C297" s="158">
        <f t="shared" si="45"/>
        <v>100000</v>
      </c>
      <c r="D297">
        <v>3</v>
      </c>
      <c r="E297">
        <v>3</v>
      </c>
      <c r="F297" s="158">
        <f t="shared" si="40"/>
        <v>900000</v>
      </c>
      <c r="G297">
        <v>60</v>
      </c>
      <c r="H297" s="158">
        <f t="shared" si="41"/>
        <v>15000</v>
      </c>
    </row>
    <row r="298" spans="1:8">
      <c r="A298" s="106">
        <v>312</v>
      </c>
      <c r="B298" t="s">
        <v>1440</v>
      </c>
      <c r="C298" s="158">
        <f t="shared" si="45"/>
        <v>100000</v>
      </c>
      <c r="D298">
        <v>3</v>
      </c>
      <c r="E298">
        <v>3</v>
      </c>
      <c r="F298" s="158">
        <f t="shared" si="40"/>
        <v>900000</v>
      </c>
      <c r="G298">
        <f>'JUMLAH MHS'!$E$6</f>
        <v>195</v>
      </c>
      <c r="H298" s="158">
        <f t="shared" si="41"/>
        <v>4615.3846153846152</v>
      </c>
    </row>
    <row r="299" spans="1:8">
      <c r="A299" s="106">
        <v>313</v>
      </c>
      <c r="B299" t="s">
        <v>1441</v>
      </c>
      <c r="C299" s="158">
        <f t="shared" si="45"/>
        <v>100000</v>
      </c>
      <c r="D299">
        <v>3</v>
      </c>
      <c r="E299">
        <v>3</v>
      </c>
      <c r="F299" s="158">
        <f t="shared" si="40"/>
        <v>900000</v>
      </c>
      <c r="G299">
        <v>100</v>
      </c>
      <c r="H299" s="158">
        <f t="shared" si="41"/>
        <v>9000</v>
      </c>
    </row>
    <row r="300" spans="1:8">
      <c r="A300" s="106">
        <v>314</v>
      </c>
      <c r="B300" t="s">
        <v>1442</v>
      </c>
      <c r="C300" s="158">
        <f t="shared" si="45"/>
        <v>100000</v>
      </c>
      <c r="D300">
        <v>3</v>
      </c>
      <c r="E300">
        <v>3</v>
      </c>
      <c r="F300" s="158">
        <f t="shared" si="40"/>
        <v>900000</v>
      </c>
      <c r="G300">
        <v>60</v>
      </c>
      <c r="H300" s="158">
        <f t="shared" si="41"/>
        <v>15000</v>
      </c>
    </row>
    <row r="301" spans="1:8">
      <c r="A301" s="106">
        <v>315</v>
      </c>
      <c r="B301" t="s">
        <v>1443</v>
      </c>
      <c r="C301" s="158">
        <f t="shared" si="45"/>
        <v>100000</v>
      </c>
      <c r="D301">
        <v>3</v>
      </c>
      <c r="E301">
        <v>3</v>
      </c>
      <c r="F301" s="158">
        <f t="shared" si="40"/>
        <v>900000</v>
      </c>
      <c r="G301">
        <f>'JUMLAH MHS'!$E$6</f>
        <v>195</v>
      </c>
      <c r="H301" s="158">
        <f t="shared" si="41"/>
        <v>4615.3846153846152</v>
      </c>
    </row>
    <row r="302" spans="1:8">
      <c r="A302" s="106">
        <v>316</v>
      </c>
      <c r="B302" t="s">
        <v>1444</v>
      </c>
      <c r="C302" s="158">
        <f t="shared" si="45"/>
        <v>100000</v>
      </c>
      <c r="D302">
        <v>3</v>
      </c>
      <c r="E302">
        <v>3</v>
      </c>
      <c r="F302" s="158">
        <f t="shared" si="40"/>
        <v>900000</v>
      </c>
      <c r="G302">
        <v>100</v>
      </c>
      <c r="H302" s="158">
        <f t="shared" si="41"/>
        <v>9000</v>
      </c>
    </row>
    <row r="303" spans="1:8">
      <c r="A303" s="106">
        <v>317</v>
      </c>
      <c r="B303" t="s">
        <v>1445</v>
      </c>
      <c r="C303" s="158">
        <f t="shared" si="45"/>
        <v>100000</v>
      </c>
      <c r="D303">
        <v>3</v>
      </c>
      <c r="E303">
        <v>3</v>
      </c>
      <c r="F303" s="158">
        <f t="shared" si="40"/>
        <v>900000</v>
      </c>
      <c r="G303">
        <v>60</v>
      </c>
      <c r="H303" s="158">
        <f t="shared" si="41"/>
        <v>15000</v>
      </c>
    </row>
    <row r="304" spans="1:8">
      <c r="A304" s="106">
        <v>318</v>
      </c>
      <c r="B304" t="s">
        <v>1446</v>
      </c>
      <c r="C304" s="158">
        <f t="shared" ref="C304:C309" si="46">$C$8</f>
        <v>150000</v>
      </c>
      <c r="D304">
        <v>12</v>
      </c>
      <c r="E304">
        <v>40</v>
      </c>
      <c r="F304" s="158">
        <f t="shared" si="40"/>
        <v>72000000</v>
      </c>
      <c r="G304">
        <f>'JUMLAH MHS'!$E$6</f>
        <v>195</v>
      </c>
      <c r="H304" s="158">
        <f t="shared" si="41"/>
        <v>369230.76923076925</v>
      </c>
    </row>
    <row r="305" spans="1:8">
      <c r="A305" s="106">
        <v>319</v>
      </c>
      <c r="B305" t="s">
        <v>1447</v>
      </c>
      <c r="C305" s="158">
        <f t="shared" si="46"/>
        <v>150000</v>
      </c>
      <c r="D305">
        <v>6</v>
      </c>
      <c r="E305">
        <v>20</v>
      </c>
      <c r="F305" s="158">
        <f t="shared" si="40"/>
        <v>18000000</v>
      </c>
      <c r="G305">
        <v>100</v>
      </c>
      <c r="H305" s="158">
        <f t="shared" si="41"/>
        <v>180000</v>
      </c>
    </row>
    <row r="306" spans="1:8">
      <c r="A306" s="106">
        <v>320</v>
      </c>
      <c r="B306" t="s">
        <v>1448</v>
      </c>
      <c r="C306" s="158">
        <f t="shared" si="46"/>
        <v>150000</v>
      </c>
      <c r="D306">
        <v>12</v>
      </c>
      <c r="E306">
        <v>40</v>
      </c>
      <c r="F306" s="158">
        <f t="shared" si="40"/>
        <v>72000000</v>
      </c>
      <c r="G306">
        <f>'JUMLAH MHS'!$E$6</f>
        <v>195</v>
      </c>
      <c r="H306" s="158">
        <f t="shared" si="41"/>
        <v>369230.76923076925</v>
      </c>
    </row>
    <row r="307" spans="1:8">
      <c r="A307" s="106">
        <v>321</v>
      </c>
      <c r="B307" t="s">
        <v>1449</v>
      </c>
      <c r="C307" s="158">
        <f t="shared" si="46"/>
        <v>150000</v>
      </c>
      <c r="D307">
        <v>6</v>
      </c>
      <c r="E307">
        <v>20</v>
      </c>
      <c r="F307" s="158">
        <f t="shared" si="40"/>
        <v>18000000</v>
      </c>
      <c r="G307">
        <v>100</v>
      </c>
      <c r="H307" s="158">
        <f t="shared" si="41"/>
        <v>180000</v>
      </c>
    </row>
    <row r="308" spans="1:8">
      <c r="A308" s="106">
        <v>322</v>
      </c>
      <c r="B308" t="s">
        <v>1450</v>
      </c>
      <c r="C308" s="158">
        <f t="shared" si="46"/>
        <v>150000</v>
      </c>
      <c r="D308">
        <v>12</v>
      </c>
      <c r="E308">
        <v>40</v>
      </c>
      <c r="F308" s="158">
        <f t="shared" si="40"/>
        <v>72000000</v>
      </c>
      <c r="G308">
        <f>'JUMLAH MHS'!$E$6</f>
        <v>195</v>
      </c>
      <c r="H308" s="158">
        <f t="shared" si="41"/>
        <v>369230.76923076925</v>
      </c>
    </row>
    <row r="309" spans="1:8">
      <c r="A309" s="106">
        <v>323</v>
      </c>
      <c r="B309" t="s">
        <v>1451</v>
      </c>
      <c r="C309" s="158">
        <f t="shared" si="46"/>
        <v>150000</v>
      </c>
      <c r="D309">
        <v>6</v>
      </c>
      <c r="E309">
        <v>20</v>
      </c>
      <c r="F309" s="158">
        <f t="shared" si="40"/>
        <v>18000000</v>
      </c>
      <c r="G309">
        <v>100</v>
      </c>
      <c r="H309" s="158">
        <f t="shared" si="41"/>
        <v>180000</v>
      </c>
    </row>
    <row r="310" spans="1:8">
      <c r="A310" s="106">
        <v>324</v>
      </c>
      <c r="B310" t="s">
        <v>1452</v>
      </c>
      <c r="C310" s="158">
        <f t="shared" ref="C310:C311" si="47">$C$7</f>
        <v>100000</v>
      </c>
      <c r="D310">
        <v>1</v>
      </c>
      <c r="E310">
        <v>4</v>
      </c>
      <c r="F310" s="158">
        <f t="shared" si="40"/>
        <v>400000</v>
      </c>
      <c r="G310">
        <f>'JUMLAH MHS'!$E$6</f>
        <v>195</v>
      </c>
      <c r="H310" s="158">
        <f t="shared" si="41"/>
        <v>2051.2820512820513</v>
      </c>
    </row>
    <row r="311" spans="1:8">
      <c r="A311" s="106">
        <v>325</v>
      </c>
      <c r="B311" t="s">
        <v>1453</v>
      </c>
      <c r="C311" s="158">
        <f t="shared" si="47"/>
        <v>100000</v>
      </c>
      <c r="D311">
        <v>1</v>
      </c>
      <c r="E311">
        <v>4</v>
      </c>
      <c r="F311" s="158">
        <f t="shared" si="40"/>
        <v>400000</v>
      </c>
      <c r="G311">
        <f>'JUMLAH MHS'!$E$6</f>
        <v>195</v>
      </c>
      <c r="H311" s="158">
        <f t="shared" si="41"/>
        <v>2051.2820512820513</v>
      </c>
    </row>
    <row r="312" spans="1:8">
      <c r="A312" s="106">
        <v>326</v>
      </c>
      <c r="B312" t="s">
        <v>1454</v>
      </c>
      <c r="C312" s="158">
        <f t="shared" ref="C312:C313" si="48">$C$9</f>
        <v>100000</v>
      </c>
      <c r="D312">
        <v>1</v>
      </c>
      <c r="E312">
        <v>3</v>
      </c>
      <c r="F312" s="158">
        <f t="shared" si="40"/>
        <v>300000</v>
      </c>
      <c r="G312">
        <f>'JUMLAH MHS'!$E$6</f>
        <v>195</v>
      </c>
      <c r="H312" s="158">
        <f t="shared" si="41"/>
        <v>1538.4615384615386</v>
      </c>
    </row>
    <row r="313" spans="1:8">
      <c r="A313" s="106">
        <v>327</v>
      </c>
      <c r="B313" t="s">
        <v>1455</v>
      </c>
      <c r="C313" s="158">
        <f t="shared" si="48"/>
        <v>100000</v>
      </c>
      <c r="D313">
        <v>1</v>
      </c>
      <c r="E313">
        <v>3</v>
      </c>
      <c r="F313" s="158">
        <f t="shared" si="40"/>
        <v>300000</v>
      </c>
      <c r="G313">
        <f>'JUMLAH MHS'!$E$6</f>
        <v>195</v>
      </c>
      <c r="H313" s="158">
        <f t="shared" si="41"/>
        <v>1538.4615384615386</v>
      </c>
    </row>
    <row r="314" spans="1:8">
      <c r="A314" s="106">
        <v>328</v>
      </c>
      <c r="B314" t="s">
        <v>1456</v>
      </c>
      <c r="C314" s="158">
        <f>$C$10</f>
        <v>30000</v>
      </c>
      <c r="D314">
        <v>7</v>
      </c>
      <c r="E314">
        <v>40</v>
      </c>
      <c r="F314" s="158">
        <f t="shared" si="40"/>
        <v>8400000</v>
      </c>
      <c r="G314">
        <f>'JUMLAH MHS'!$E$6</f>
        <v>195</v>
      </c>
      <c r="H314" s="158">
        <f t="shared" si="41"/>
        <v>43076.923076923078</v>
      </c>
    </row>
    <row r="315" spans="1:8">
      <c r="A315" s="106">
        <v>329</v>
      </c>
      <c r="B315" t="s">
        <v>1457</v>
      </c>
      <c r="C315" s="158">
        <f>$C$10</f>
        <v>30000</v>
      </c>
      <c r="D315">
        <v>7</v>
      </c>
      <c r="E315">
        <v>20</v>
      </c>
      <c r="F315" s="158">
        <f t="shared" si="40"/>
        <v>4200000</v>
      </c>
      <c r="G315">
        <v>100</v>
      </c>
      <c r="H315" s="158">
        <f t="shared" si="41"/>
        <v>42000</v>
      </c>
    </row>
    <row r="316" spans="1:8">
      <c r="A316" s="106">
        <v>330</v>
      </c>
      <c r="B316" t="s">
        <v>1075</v>
      </c>
      <c r="C316" s="158">
        <f t="shared" ref="C316:C321" si="49">$C$3</f>
        <v>175000</v>
      </c>
      <c r="D316">
        <v>9</v>
      </c>
      <c r="E316">
        <v>26</v>
      </c>
      <c r="F316" s="158">
        <f t="shared" si="40"/>
        <v>40950000</v>
      </c>
      <c r="G316">
        <f>'JUMLAH MHS'!$F$8</f>
        <v>0</v>
      </c>
      <c r="H316" s="158" t="e">
        <f t="shared" si="41"/>
        <v>#DIV/0!</v>
      </c>
    </row>
    <row r="317" spans="1:8">
      <c r="A317" s="106">
        <v>331</v>
      </c>
      <c r="B317" t="s">
        <v>1076</v>
      </c>
      <c r="C317" s="158">
        <f t="shared" si="49"/>
        <v>175000</v>
      </c>
      <c r="D317">
        <v>9</v>
      </c>
      <c r="E317">
        <v>26</v>
      </c>
      <c r="F317" s="158">
        <f t="shared" si="40"/>
        <v>40950000</v>
      </c>
      <c r="G317">
        <f>'JUMLAH MHS'!$F$8</f>
        <v>0</v>
      </c>
      <c r="H317" s="158" t="e">
        <f t="shared" si="41"/>
        <v>#DIV/0!</v>
      </c>
    </row>
    <row r="318" spans="1:8">
      <c r="A318" s="106">
        <v>332</v>
      </c>
      <c r="B318" t="s">
        <v>1077</v>
      </c>
      <c r="C318" s="158">
        <f t="shared" si="49"/>
        <v>175000</v>
      </c>
      <c r="D318">
        <v>9</v>
      </c>
      <c r="E318">
        <v>26</v>
      </c>
      <c r="F318" s="158">
        <f t="shared" si="40"/>
        <v>40950000</v>
      </c>
      <c r="G318">
        <f>'JUMLAH MHS'!$F$8</f>
        <v>0</v>
      </c>
      <c r="H318" s="158" t="e">
        <f t="shared" si="41"/>
        <v>#DIV/0!</v>
      </c>
    </row>
    <row r="319" spans="1:8">
      <c r="A319" s="106">
        <v>333</v>
      </c>
      <c r="B319" t="s">
        <v>1078</v>
      </c>
      <c r="C319" s="158">
        <f t="shared" si="49"/>
        <v>175000</v>
      </c>
      <c r="D319">
        <v>9</v>
      </c>
      <c r="E319">
        <v>26</v>
      </c>
      <c r="F319" s="158">
        <f t="shared" si="40"/>
        <v>40950000</v>
      </c>
      <c r="G319">
        <f>'JUMLAH MHS'!$F$8</f>
        <v>0</v>
      </c>
      <c r="H319" s="158" t="e">
        <f t="shared" si="41"/>
        <v>#DIV/0!</v>
      </c>
    </row>
    <row r="320" spans="1:8">
      <c r="A320" s="106">
        <v>334</v>
      </c>
      <c r="B320" t="s">
        <v>1079</v>
      </c>
      <c r="C320" s="158">
        <f t="shared" si="49"/>
        <v>175000</v>
      </c>
      <c r="D320">
        <v>9</v>
      </c>
      <c r="E320">
        <v>26</v>
      </c>
      <c r="F320" s="158">
        <f t="shared" si="40"/>
        <v>40950000</v>
      </c>
      <c r="G320">
        <f>'JUMLAH MHS'!$F$8</f>
        <v>0</v>
      </c>
      <c r="H320" s="158" t="e">
        <f t="shared" si="41"/>
        <v>#DIV/0!</v>
      </c>
    </row>
    <row r="321" spans="1:8">
      <c r="A321" s="106">
        <v>335</v>
      </c>
      <c r="B321" t="s">
        <v>1080</v>
      </c>
      <c r="C321" s="158">
        <f t="shared" si="49"/>
        <v>175000</v>
      </c>
      <c r="D321">
        <v>9</v>
      </c>
      <c r="E321">
        <v>26</v>
      </c>
      <c r="F321" s="158">
        <f t="shared" si="40"/>
        <v>40950000</v>
      </c>
      <c r="G321">
        <f>'JUMLAH MHS'!$F$8</f>
        <v>0</v>
      </c>
      <c r="H321" s="158" t="e">
        <f t="shared" si="41"/>
        <v>#DIV/0!</v>
      </c>
    </row>
    <row r="322" spans="1:8">
      <c r="A322" s="106">
        <v>336</v>
      </c>
      <c r="B322" t="s">
        <v>1081</v>
      </c>
      <c r="C322" s="158">
        <f t="shared" ref="C322:C327" si="50">$C$3</f>
        <v>175000</v>
      </c>
      <c r="D322">
        <v>9</v>
      </c>
      <c r="E322">
        <v>26</v>
      </c>
      <c r="F322" s="158">
        <f t="shared" si="40"/>
        <v>40950000</v>
      </c>
      <c r="G322">
        <f>'JUMLAH MHS'!$F$8</f>
        <v>0</v>
      </c>
      <c r="H322" s="158" t="e">
        <f t="shared" si="41"/>
        <v>#DIV/0!</v>
      </c>
    </row>
    <row r="323" spans="1:8">
      <c r="A323" s="106">
        <v>337</v>
      </c>
      <c r="B323" t="s">
        <v>1082</v>
      </c>
      <c r="C323" s="158">
        <f t="shared" si="50"/>
        <v>175000</v>
      </c>
      <c r="D323">
        <v>9</v>
      </c>
      <c r="E323">
        <v>26</v>
      </c>
      <c r="F323" s="158">
        <f t="shared" si="40"/>
        <v>40950000</v>
      </c>
      <c r="G323">
        <f>'JUMLAH MHS'!$F$8</f>
        <v>0</v>
      </c>
      <c r="H323" s="158" t="e">
        <f t="shared" si="41"/>
        <v>#DIV/0!</v>
      </c>
    </row>
    <row r="324" spans="1:8">
      <c r="A324" s="106">
        <v>338</v>
      </c>
      <c r="B324" t="s">
        <v>1083</v>
      </c>
      <c r="C324" s="158">
        <f t="shared" si="50"/>
        <v>175000</v>
      </c>
      <c r="D324">
        <v>9</v>
      </c>
      <c r="E324">
        <v>26</v>
      </c>
      <c r="F324" s="158">
        <f t="shared" si="40"/>
        <v>40950000</v>
      </c>
      <c r="G324">
        <f>'JUMLAH MHS'!$F$8</f>
        <v>0</v>
      </c>
      <c r="H324" s="158" t="e">
        <f t="shared" si="41"/>
        <v>#DIV/0!</v>
      </c>
    </row>
    <row r="325" spans="1:8">
      <c r="A325" s="106">
        <v>339</v>
      </c>
      <c r="B325" t="s">
        <v>1084</v>
      </c>
      <c r="C325" s="158">
        <f t="shared" si="50"/>
        <v>175000</v>
      </c>
      <c r="D325">
        <v>9</v>
      </c>
      <c r="E325">
        <v>26</v>
      </c>
      <c r="F325" s="158">
        <f t="shared" si="40"/>
        <v>40950000</v>
      </c>
      <c r="G325">
        <f>'JUMLAH MHS'!$F$8</f>
        <v>0</v>
      </c>
      <c r="H325" s="158" t="e">
        <f t="shared" si="41"/>
        <v>#DIV/0!</v>
      </c>
    </row>
    <row r="326" spans="1:8">
      <c r="A326" s="106">
        <v>340</v>
      </c>
      <c r="B326" t="s">
        <v>1085</v>
      </c>
      <c r="C326" s="158">
        <f t="shared" si="50"/>
        <v>175000</v>
      </c>
      <c r="D326">
        <v>9</v>
      </c>
      <c r="E326">
        <v>26</v>
      </c>
      <c r="F326" s="158">
        <f t="shared" si="40"/>
        <v>40950000</v>
      </c>
      <c r="G326">
        <f>'JUMLAH MHS'!$F$8</f>
        <v>0</v>
      </c>
      <c r="H326" s="158" t="e">
        <f t="shared" si="41"/>
        <v>#DIV/0!</v>
      </c>
    </row>
    <row r="327" spans="1:8">
      <c r="A327" s="106">
        <v>341</v>
      </c>
      <c r="B327" t="s">
        <v>1086</v>
      </c>
      <c r="C327" s="158">
        <f t="shared" si="50"/>
        <v>175000</v>
      </c>
      <c r="D327">
        <v>9</v>
      </c>
      <c r="E327">
        <v>26</v>
      </c>
      <c r="F327" s="158">
        <f t="shared" si="40"/>
        <v>40950000</v>
      </c>
      <c r="G327">
        <f>'JUMLAH MHS'!$F$8</f>
        <v>0</v>
      </c>
      <c r="H327" s="158" t="e">
        <f t="shared" si="41"/>
        <v>#DIV/0!</v>
      </c>
    </row>
    <row r="328" spans="1:8">
      <c r="A328" s="106">
        <v>342</v>
      </c>
      <c r="B328" t="s">
        <v>1087</v>
      </c>
      <c r="C328" s="158">
        <f t="shared" ref="C328" si="51">$C$5</f>
        <v>150000</v>
      </c>
      <c r="D328">
        <v>24</v>
      </c>
      <c r="E328">
        <v>2</v>
      </c>
      <c r="F328" s="158">
        <f t="shared" si="40"/>
        <v>7200000</v>
      </c>
      <c r="G328">
        <f>'JUMLAH MHS'!$F$8</f>
        <v>0</v>
      </c>
      <c r="H328" s="158" t="e">
        <f t="shared" si="41"/>
        <v>#DIV/0!</v>
      </c>
    </row>
    <row r="329" spans="1:8">
      <c r="A329" s="106">
        <v>343</v>
      </c>
      <c r="B329" t="s">
        <v>1088</v>
      </c>
      <c r="C329" s="158">
        <f t="shared" ref="C329:C331" si="52">$C$6</f>
        <v>150000</v>
      </c>
      <c r="D329">
        <v>24</v>
      </c>
      <c r="E329">
        <v>3</v>
      </c>
      <c r="F329" s="158">
        <f t="shared" si="40"/>
        <v>10800000</v>
      </c>
      <c r="G329">
        <f>'JUMLAH MHS'!$F$8</f>
        <v>0</v>
      </c>
      <c r="H329" s="158" t="e">
        <f t="shared" si="41"/>
        <v>#DIV/0!</v>
      </c>
    </row>
    <row r="330" spans="1:8">
      <c r="A330" s="106">
        <v>344</v>
      </c>
      <c r="B330" t="s">
        <v>1089</v>
      </c>
      <c r="C330" s="158">
        <f t="shared" si="52"/>
        <v>150000</v>
      </c>
      <c r="D330">
        <v>24</v>
      </c>
      <c r="E330">
        <v>3</v>
      </c>
      <c r="F330" s="158">
        <f t="shared" si="40"/>
        <v>10800000</v>
      </c>
      <c r="G330">
        <f>'JUMLAH MHS'!$F$8</f>
        <v>0</v>
      </c>
      <c r="H330" s="158" t="e">
        <f t="shared" si="41"/>
        <v>#DIV/0!</v>
      </c>
    </row>
    <row r="331" spans="1:8">
      <c r="A331" s="106">
        <v>345</v>
      </c>
      <c r="B331" t="s">
        <v>1090</v>
      </c>
      <c r="C331" s="158">
        <f t="shared" si="52"/>
        <v>150000</v>
      </c>
      <c r="D331">
        <v>24</v>
      </c>
      <c r="E331">
        <v>3</v>
      </c>
      <c r="F331" s="158">
        <f t="shared" si="40"/>
        <v>10800000</v>
      </c>
      <c r="G331">
        <f>'JUMLAH MHS'!$F$8</f>
        <v>0</v>
      </c>
      <c r="H331" s="158" t="e">
        <f t="shared" si="41"/>
        <v>#DIV/0!</v>
      </c>
    </row>
    <row r="332" spans="1:8">
      <c r="A332" s="106">
        <v>346</v>
      </c>
      <c r="B332" t="s">
        <v>1091</v>
      </c>
      <c r="C332" s="158">
        <f t="shared" ref="C332:C341" si="53">$C$4</f>
        <v>300000</v>
      </c>
      <c r="D332">
        <v>3</v>
      </c>
      <c r="E332">
        <v>15</v>
      </c>
      <c r="F332" s="158">
        <f t="shared" si="40"/>
        <v>13500000</v>
      </c>
      <c r="G332">
        <f>'JUMLAH MHS'!$F$8</f>
        <v>0</v>
      </c>
      <c r="H332" s="158" t="e">
        <f t="shared" si="41"/>
        <v>#DIV/0!</v>
      </c>
    </row>
    <row r="333" spans="1:8">
      <c r="A333" s="106">
        <v>347</v>
      </c>
      <c r="B333" t="s">
        <v>1092</v>
      </c>
      <c r="C333" s="158">
        <f t="shared" si="53"/>
        <v>300000</v>
      </c>
      <c r="D333">
        <v>3</v>
      </c>
      <c r="E333">
        <v>15</v>
      </c>
      <c r="F333" s="158">
        <f t="shared" ref="F333:F363" si="54">C333*D333*E333</f>
        <v>13500000</v>
      </c>
      <c r="G333">
        <f>'JUMLAH MHS'!$F$8</f>
        <v>0</v>
      </c>
      <c r="H333" s="158" t="e">
        <f t="shared" si="41"/>
        <v>#DIV/0!</v>
      </c>
    </row>
    <row r="334" spans="1:8">
      <c r="A334" s="106">
        <v>348</v>
      </c>
      <c r="B334" t="s">
        <v>1093</v>
      </c>
      <c r="C334" s="158">
        <f t="shared" si="53"/>
        <v>300000</v>
      </c>
      <c r="D334">
        <v>3</v>
      </c>
      <c r="E334">
        <v>15</v>
      </c>
      <c r="F334" s="158">
        <f t="shared" si="54"/>
        <v>13500000</v>
      </c>
      <c r="G334">
        <f>'JUMLAH MHS'!$F$8</f>
        <v>0</v>
      </c>
      <c r="H334" s="158" t="e">
        <f t="shared" si="41"/>
        <v>#DIV/0!</v>
      </c>
    </row>
    <row r="335" spans="1:8">
      <c r="A335" s="106">
        <v>349</v>
      </c>
      <c r="B335" t="s">
        <v>1094</v>
      </c>
      <c r="C335" s="158">
        <f t="shared" si="53"/>
        <v>300000</v>
      </c>
      <c r="D335">
        <v>3</v>
      </c>
      <c r="E335">
        <v>15</v>
      </c>
      <c r="F335" s="158">
        <f t="shared" si="54"/>
        <v>13500000</v>
      </c>
      <c r="G335">
        <f>'JUMLAH MHS'!$F$8</f>
        <v>0</v>
      </c>
      <c r="H335" s="158" t="e">
        <f t="shared" si="41"/>
        <v>#DIV/0!</v>
      </c>
    </row>
    <row r="336" spans="1:8">
      <c r="A336" s="106">
        <v>350</v>
      </c>
      <c r="B336" t="s">
        <v>1095</v>
      </c>
      <c r="C336" s="158">
        <f t="shared" si="53"/>
        <v>300000</v>
      </c>
      <c r="D336">
        <v>3</v>
      </c>
      <c r="E336">
        <v>15</v>
      </c>
      <c r="F336" s="158">
        <f t="shared" si="54"/>
        <v>13500000</v>
      </c>
      <c r="G336">
        <f>'JUMLAH MHS'!$F$8</f>
        <v>0</v>
      </c>
      <c r="H336" s="158" t="e">
        <f t="shared" ref="H336:H363" si="55">F336/G336</f>
        <v>#DIV/0!</v>
      </c>
    </row>
    <row r="337" spans="1:8">
      <c r="A337" s="106">
        <v>351</v>
      </c>
      <c r="B337" t="s">
        <v>1096</v>
      </c>
      <c r="C337" s="158">
        <f t="shared" si="53"/>
        <v>300000</v>
      </c>
      <c r="D337">
        <v>3</v>
      </c>
      <c r="E337">
        <v>15</v>
      </c>
      <c r="F337" s="158">
        <f t="shared" si="54"/>
        <v>13500000</v>
      </c>
      <c r="G337">
        <f>'JUMLAH MHS'!$F$8</f>
        <v>0</v>
      </c>
      <c r="H337" s="158" t="e">
        <f t="shared" si="55"/>
        <v>#DIV/0!</v>
      </c>
    </row>
    <row r="338" spans="1:8">
      <c r="A338" s="106">
        <v>352</v>
      </c>
      <c r="B338" t="s">
        <v>1097</v>
      </c>
      <c r="C338" s="158">
        <f t="shared" si="53"/>
        <v>300000</v>
      </c>
      <c r="D338">
        <v>3</v>
      </c>
      <c r="E338">
        <v>15</v>
      </c>
      <c r="F338" s="158">
        <f t="shared" si="54"/>
        <v>13500000</v>
      </c>
      <c r="G338">
        <f>'JUMLAH MHS'!$F$8</f>
        <v>0</v>
      </c>
      <c r="H338" s="158" t="e">
        <f t="shared" si="55"/>
        <v>#DIV/0!</v>
      </c>
    </row>
    <row r="339" spans="1:8">
      <c r="A339" s="106">
        <v>353</v>
      </c>
      <c r="B339" t="s">
        <v>1098</v>
      </c>
      <c r="C339" s="158">
        <f t="shared" si="53"/>
        <v>300000</v>
      </c>
      <c r="D339">
        <v>3</v>
      </c>
      <c r="E339">
        <v>15</v>
      </c>
      <c r="F339" s="158">
        <f t="shared" si="54"/>
        <v>13500000</v>
      </c>
      <c r="G339">
        <f>'JUMLAH MHS'!$F$8</f>
        <v>0</v>
      </c>
      <c r="H339" s="158" t="e">
        <f t="shared" si="55"/>
        <v>#DIV/0!</v>
      </c>
    </row>
    <row r="340" spans="1:8">
      <c r="A340" s="106">
        <v>354</v>
      </c>
      <c r="B340" t="s">
        <v>1099</v>
      </c>
      <c r="C340" s="158">
        <f t="shared" si="53"/>
        <v>300000</v>
      </c>
      <c r="D340">
        <v>3</v>
      </c>
      <c r="E340">
        <v>15</v>
      </c>
      <c r="F340" s="158">
        <f t="shared" si="54"/>
        <v>13500000</v>
      </c>
      <c r="G340">
        <f>'JUMLAH MHS'!$F$8</f>
        <v>0</v>
      </c>
      <c r="H340" s="158" t="e">
        <f t="shared" si="55"/>
        <v>#DIV/0!</v>
      </c>
    </row>
    <row r="341" spans="1:8">
      <c r="A341" s="106">
        <v>355</v>
      </c>
      <c r="B341" t="s">
        <v>1100</v>
      </c>
      <c r="C341" s="158">
        <f t="shared" si="53"/>
        <v>300000</v>
      </c>
      <c r="D341">
        <v>3</v>
      </c>
      <c r="E341">
        <v>15</v>
      </c>
      <c r="F341" s="158">
        <f t="shared" si="54"/>
        <v>13500000</v>
      </c>
      <c r="G341">
        <f>'JUMLAH MHS'!$F$8</f>
        <v>0</v>
      </c>
      <c r="H341" s="158" t="e">
        <f t="shared" si="55"/>
        <v>#DIV/0!</v>
      </c>
    </row>
    <row r="342" spans="1:8">
      <c r="A342" s="106">
        <v>356</v>
      </c>
      <c r="B342" t="s">
        <v>1101</v>
      </c>
      <c r="C342" s="158">
        <f t="shared" ref="C342:C344" si="56">$C$7</f>
        <v>100000</v>
      </c>
      <c r="D342">
        <v>3</v>
      </c>
      <c r="E342">
        <v>3</v>
      </c>
      <c r="F342" s="158">
        <f t="shared" si="54"/>
        <v>900000</v>
      </c>
      <c r="G342">
        <f>'JUMLAH MHS'!$F$8</f>
        <v>0</v>
      </c>
      <c r="H342" s="158" t="e">
        <f t="shared" si="55"/>
        <v>#DIV/0!</v>
      </c>
    </row>
    <row r="343" spans="1:8">
      <c r="A343" s="106">
        <v>357</v>
      </c>
      <c r="B343" t="s">
        <v>1102</v>
      </c>
      <c r="C343" s="158">
        <f t="shared" si="56"/>
        <v>100000</v>
      </c>
      <c r="D343">
        <v>3</v>
      </c>
      <c r="E343">
        <v>3</v>
      </c>
      <c r="F343" s="158">
        <f t="shared" si="54"/>
        <v>900000</v>
      </c>
      <c r="G343">
        <v>100</v>
      </c>
      <c r="H343" s="158">
        <f t="shared" si="55"/>
        <v>9000</v>
      </c>
    </row>
    <row r="344" spans="1:8">
      <c r="A344" s="106">
        <v>358</v>
      </c>
      <c r="B344" t="s">
        <v>1103</v>
      </c>
      <c r="C344" s="158">
        <f t="shared" si="56"/>
        <v>100000</v>
      </c>
      <c r="D344">
        <v>3</v>
      </c>
      <c r="E344">
        <v>3</v>
      </c>
      <c r="F344" s="158">
        <f t="shared" si="54"/>
        <v>900000</v>
      </c>
      <c r="G344">
        <v>75</v>
      </c>
      <c r="H344" s="158">
        <f t="shared" si="55"/>
        <v>12000</v>
      </c>
    </row>
    <row r="345" spans="1:8">
      <c r="A345" s="106">
        <v>359</v>
      </c>
      <c r="B345" t="s">
        <v>1104</v>
      </c>
      <c r="C345" s="158">
        <f t="shared" ref="C345:C346" si="57">$C$8</f>
        <v>150000</v>
      </c>
      <c r="D345">
        <v>12</v>
      </c>
      <c r="E345">
        <v>40</v>
      </c>
      <c r="F345" s="158">
        <f t="shared" si="54"/>
        <v>72000000</v>
      </c>
      <c r="G345">
        <f>'JUMLAH MHS'!$F$8</f>
        <v>0</v>
      </c>
      <c r="H345" s="158" t="e">
        <f t="shared" si="55"/>
        <v>#DIV/0!</v>
      </c>
    </row>
    <row r="346" spans="1:8">
      <c r="A346" s="106">
        <v>360</v>
      </c>
      <c r="B346" t="s">
        <v>1105</v>
      </c>
      <c r="C346" s="158">
        <f t="shared" si="57"/>
        <v>150000</v>
      </c>
      <c r="D346">
        <v>6</v>
      </c>
      <c r="E346">
        <v>20</v>
      </c>
      <c r="F346" s="158">
        <f t="shared" si="54"/>
        <v>18000000</v>
      </c>
      <c r="G346">
        <v>100</v>
      </c>
      <c r="H346" s="158">
        <f t="shared" si="55"/>
        <v>180000</v>
      </c>
    </row>
    <row r="347" spans="1:8">
      <c r="A347" s="106">
        <v>361</v>
      </c>
      <c r="B347" t="s">
        <v>1106</v>
      </c>
      <c r="C347" s="158">
        <f t="shared" ref="C347:C349" si="58">$C$7</f>
        <v>100000</v>
      </c>
      <c r="D347">
        <v>3</v>
      </c>
      <c r="E347">
        <v>3</v>
      </c>
      <c r="F347" s="158">
        <f t="shared" si="54"/>
        <v>900000</v>
      </c>
      <c r="G347">
        <f>'JUMLAH MHS'!$F$8</f>
        <v>0</v>
      </c>
      <c r="H347" s="158" t="e">
        <f t="shared" si="55"/>
        <v>#DIV/0!</v>
      </c>
    </row>
    <row r="348" spans="1:8">
      <c r="A348" s="106">
        <v>362</v>
      </c>
      <c r="B348" t="s">
        <v>1107</v>
      </c>
      <c r="C348" s="158">
        <f t="shared" si="58"/>
        <v>100000</v>
      </c>
      <c r="D348">
        <v>3</v>
      </c>
      <c r="E348">
        <v>3</v>
      </c>
      <c r="F348" s="158">
        <f t="shared" si="54"/>
        <v>900000</v>
      </c>
      <c r="G348">
        <v>100</v>
      </c>
      <c r="H348" s="158">
        <f t="shared" si="55"/>
        <v>9000</v>
      </c>
    </row>
    <row r="349" spans="1:8">
      <c r="A349" s="106">
        <v>363</v>
      </c>
      <c r="B349" t="s">
        <v>1108</v>
      </c>
      <c r="C349" s="158">
        <f t="shared" si="58"/>
        <v>100000</v>
      </c>
      <c r="D349">
        <v>3</v>
      </c>
      <c r="E349">
        <v>3</v>
      </c>
      <c r="F349" s="158">
        <f t="shared" si="54"/>
        <v>900000</v>
      </c>
      <c r="G349">
        <v>75</v>
      </c>
      <c r="H349" s="158">
        <f t="shared" si="55"/>
        <v>12000</v>
      </c>
    </row>
    <row r="350" spans="1:8">
      <c r="A350" s="106">
        <v>364</v>
      </c>
      <c r="B350" t="s">
        <v>1109</v>
      </c>
      <c r="C350" s="158">
        <f t="shared" ref="C350:C351" si="59">$C$8</f>
        <v>150000</v>
      </c>
      <c r="D350">
        <v>12</v>
      </c>
      <c r="E350">
        <v>40</v>
      </c>
      <c r="F350" s="158">
        <f t="shared" si="54"/>
        <v>72000000</v>
      </c>
      <c r="G350">
        <f>'JUMLAH MHS'!$F$8</f>
        <v>0</v>
      </c>
      <c r="H350" s="158" t="e">
        <f t="shared" si="55"/>
        <v>#DIV/0!</v>
      </c>
    </row>
    <row r="351" spans="1:8">
      <c r="A351" s="106">
        <v>365</v>
      </c>
      <c r="B351" t="s">
        <v>1110</v>
      </c>
      <c r="C351" s="158">
        <f t="shared" si="59"/>
        <v>150000</v>
      </c>
      <c r="D351">
        <v>6</v>
      </c>
      <c r="E351">
        <v>20</v>
      </c>
      <c r="F351" s="158">
        <f t="shared" si="54"/>
        <v>18000000</v>
      </c>
      <c r="G351">
        <v>100</v>
      </c>
      <c r="H351" s="158">
        <f t="shared" si="55"/>
        <v>180000</v>
      </c>
    </row>
    <row r="352" spans="1:8">
      <c r="A352" s="106">
        <v>366</v>
      </c>
      <c r="B352" t="s">
        <v>1111</v>
      </c>
      <c r="C352" s="158">
        <f t="shared" ref="C352:C354" si="60">$C$7</f>
        <v>100000</v>
      </c>
      <c r="D352">
        <v>3</v>
      </c>
      <c r="E352">
        <v>3</v>
      </c>
      <c r="F352" s="158">
        <f t="shared" si="54"/>
        <v>900000</v>
      </c>
      <c r="G352">
        <f>'JUMLAH MHS'!$F$8</f>
        <v>0</v>
      </c>
      <c r="H352" s="158" t="e">
        <f t="shared" si="55"/>
        <v>#DIV/0!</v>
      </c>
    </row>
    <row r="353" spans="1:8">
      <c r="A353" s="106">
        <v>367</v>
      </c>
      <c r="B353" t="s">
        <v>1112</v>
      </c>
      <c r="C353" s="158">
        <f t="shared" si="60"/>
        <v>100000</v>
      </c>
      <c r="D353">
        <v>3</v>
      </c>
      <c r="E353">
        <v>3</v>
      </c>
      <c r="F353" s="158">
        <f t="shared" si="54"/>
        <v>900000</v>
      </c>
      <c r="G353">
        <v>100</v>
      </c>
      <c r="H353" s="158">
        <f t="shared" si="55"/>
        <v>9000</v>
      </c>
    </row>
    <row r="354" spans="1:8">
      <c r="A354" s="106">
        <v>368</v>
      </c>
      <c r="B354" t="s">
        <v>1113</v>
      </c>
      <c r="C354" s="158">
        <f t="shared" si="60"/>
        <v>100000</v>
      </c>
      <c r="D354">
        <v>3</v>
      </c>
      <c r="E354">
        <v>3</v>
      </c>
      <c r="F354" s="158">
        <f t="shared" si="54"/>
        <v>900000</v>
      </c>
      <c r="G354">
        <v>75</v>
      </c>
      <c r="H354" s="158">
        <f t="shared" si="55"/>
        <v>12000</v>
      </c>
    </row>
    <row r="355" spans="1:8">
      <c r="A355" s="106">
        <v>369</v>
      </c>
      <c r="B355" t="s">
        <v>1114</v>
      </c>
      <c r="C355" s="158">
        <f t="shared" ref="C355:C356" si="61">$C$8</f>
        <v>150000</v>
      </c>
      <c r="D355">
        <v>12</v>
      </c>
      <c r="E355">
        <v>40</v>
      </c>
      <c r="F355" s="158">
        <f t="shared" si="54"/>
        <v>72000000</v>
      </c>
      <c r="G355">
        <f>'JUMLAH MHS'!$F$8</f>
        <v>0</v>
      </c>
      <c r="H355" s="158" t="e">
        <f t="shared" si="55"/>
        <v>#DIV/0!</v>
      </c>
    </row>
    <row r="356" spans="1:8">
      <c r="A356" s="106">
        <v>370</v>
      </c>
      <c r="B356" t="s">
        <v>1115</v>
      </c>
      <c r="C356" s="158">
        <f t="shared" si="61"/>
        <v>150000</v>
      </c>
      <c r="D356">
        <v>6</v>
      </c>
      <c r="E356">
        <v>20</v>
      </c>
      <c r="F356" s="158">
        <f t="shared" si="54"/>
        <v>18000000</v>
      </c>
      <c r="G356">
        <v>100</v>
      </c>
      <c r="H356" s="158">
        <f t="shared" si="55"/>
        <v>180000</v>
      </c>
    </row>
    <row r="357" spans="1:8">
      <c r="A357" s="106">
        <v>371</v>
      </c>
      <c r="B357" t="s">
        <v>1116</v>
      </c>
      <c r="C357" s="158">
        <f t="shared" ref="C357:C358" si="62">$C$7</f>
        <v>100000</v>
      </c>
      <c r="D357">
        <v>1</v>
      </c>
      <c r="E357">
        <v>4</v>
      </c>
      <c r="F357" s="158">
        <f t="shared" si="54"/>
        <v>400000</v>
      </c>
      <c r="G357">
        <f>'JUMLAH MHS'!$F$8</f>
        <v>0</v>
      </c>
      <c r="H357" s="158" t="e">
        <f t="shared" si="55"/>
        <v>#DIV/0!</v>
      </c>
    </row>
    <row r="358" spans="1:8">
      <c r="A358" s="106">
        <v>372</v>
      </c>
      <c r="B358" t="s">
        <v>1117</v>
      </c>
      <c r="C358" s="158">
        <f t="shared" si="62"/>
        <v>100000</v>
      </c>
      <c r="D358">
        <v>1</v>
      </c>
      <c r="E358">
        <v>4</v>
      </c>
      <c r="F358" s="158">
        <f t="shared" si="54"/>
        <v>400000</v>
      </c>
      <c r="G358">
        <f>'JUMLAH MHS'!$F$8</f>
        <v>0</v>
      </c>
      <c r="H358" s="158" t="e">
        <f t="shared" si="55"/>
        <v>#DIV/0!</v>
      </c>
    </row>
    <row r="359" spans="1:8">
      <c r="A359" s="106">
        <v>373</v>
      </c>
      <c r="B359" t="s">
        <v>1118</v>
      </c>
      <c r="C359" s="158">
        <f t="shared" ref="C359:C361" si="63">$C$9</f>
        <v>100000</v>
      </c>
      <c r="D359">
        <v>1</v>
      </c>
      <c r="E359">
        <v>3</v>
      </c>
      <c r="F359" s="158">
        <f t="shared" si="54"/>
        <v>300000</v>
      </c>
      <c r="G359">
        <f>'JUMLAH MHS'!$F$8</f>
        <v>0</v>
      </c>
      <c r="H359" s="158" t="e">
        <f t="shared" si="55"/>
        <v>#DIV/0!</v>
      </c>
    </row>
    <row r="360" spans="1:8">
      <c r="A360" s="106">
        <v>374</v>
      </c>
      <c r="B360" t="s">
        <v>1119</v>
      </c>
      <c r="C360" s="158">
        <f t="shared" si="63"/>
        <v>100000</v>
      </c>
      <c r="D360">
        <v>1</v>
      </c>
      <c r="E360">
        <v>3</v>
      </c>
      <c r="F360" s="158">
        <f t="shared" si="54"/>
        <v>300000</v>
      </c>
      <c r="G360">
        <f>'JUMLAH MHS'!$F$8</f>
        <v>0</v>
      </c>
      <c r="H360" s="158" t="e">
        <f t="shared" si="55"/>
        <v>#DIV/0!</v>
      </c>
    </row>
    <row r="361" spans="1:8">
      <c r="A361" s="106">
        <v>375</v>
      </c>
      <c r="B361" t="s">
        <v>1120</v>
      </c>
      <c r="C361" s="158">
        <f t="shared" si="63"/>
        <v>100000</v>
      </c>
      <c r="D361">
        <v>1</v>
      </c>
      <c r="E361">
        <v>3</v>
      </c>
      <c r="F361" s="158">
        <f t="shared" si="54"/>
        <v>300000</v>
      </c>
      <c r="G361">
        <f>'JUMLAH MHS'!$F$8</f>
        <v>0</v>
      </c>
      <c r="H361" s="158" t="e">
        <f t="shared" si="55"/>
        <v>#DIV/0!</v>
      </c>
    </row>
    <row r="362" spans="1:8">
      <c r="A362" s="106">
        <v>376</v>
      </c>
      <c r="B362" t="s">
        <v>1121</v>
      </c>
      <c r="C362" s="158">
        <f>$C$10</f>
        <v>30000</v>
      </c>
      <c r="D362">
        <v>7</v>
      </c>
      <c r="E362">
        <v>40</v>
      </c>
      <c r="F362" s="158">
        <f t="shared" si="54"/>
        <v>8400000</v>
      </c>
      <c r="G362">
        <f>'JUMLAH MHS'!$F$8</f>
        <v>0</v>
      </c>
      <c r="H362" s="158" t="e">
        <f t="shared" si="55"/>
        <v>#DIV/0!</v>
      </c>
    </row>
    <row r="363" spans="1:8">
      <c r="A363" s="106">
        <v>377</v>
      </c>
      <c r="B363" t="s">
        <v>1122</v>
      </c>
      <c r="C363" s="158">
        <f>$C$10</f>
        <v>30000</v>
      </c>
      <c r="D363">
        <v>7</v>
      </c>
      <c r="E363">
        <v>20</v>
      </c>
      <c r="F363" s="158">
        <f t="shared" si="54"/>
        <v>4200000</v>
      </c>
      <c r="G363">
        <v>100</v>
      </c>
      <c r="H363" s="158">
        <f t="shared" si="55"/>
        <v>42000</v>
      </c>
    </row>
    <row r="364" spans="1:8">
      <c r="H364" s="158" t="e">
        <f>SUM(H15:H363)</f>
        <v>#DIV/0!</v>
      </c>
    </row>
    <row r="365" spans="1:8">
      <c r="B365" t="s">
        <v>1648</v>
      </c>
    </row>
    <row r="366" spans="1:8">
      <c r="B366" t="s">
        <v>1566</v>
      </c>
      <c r="C366" s="158">
        <f>SUM(H15:H76)</f>
        <v>5015200</v>
      </c>
    </row>
    <row r="367" spans="1:8">
      <c r="B367" t="s">
        <v>1567</v>
      </c>
      <c r="C367" s="158">
        <f>SUM(H77:H131)</f>
        <v>4952800</v>
      </c>
    </row>
    <row r="368" spans="1:8">
      <c r="B368" t="s">
        <v>1568</v>
      </c>
      <c r="C368" s="158">
        <f>SUM(H132:H174)</f>
        <v>4848912.3817359097</v>
      </c>
    </row>
    <row r="369" spans="2:3">
      <c r="B369" t="s">
        <v>1569</v>
      </c>
      <c r="C369" s="158">
        <f>SUM(H175:H216)</f>
        <v>4762034.5536816111</v>
      </c>
    </row>
    <row r="370" spans="2:3">
      <c r="B370" t="s">
        <v>1570</v>
      </c>
      <c r="C370" s="158">
        <f>SUM(H217:H264)</f>
        <v>5320666.6666666633</v>
      </c>
    </row>
    <row r="371" spans="2:3">
      <c r="B371" t="s">
        <v>1571</v>
      </c>
      <c r="C371" s="158">
        <f>SUM(H265:H315)</f>
        <v>5335794.8717948692</v>
      </c>
    </row>
    <row r="372" spans="2:3">
      <c r="B372" t="s">
        <v>1572</v>
      </c>
      <c r="C372" s="158" t="e">
        <f>SUM(H316:H363)</f>
        <v>#DIV/0!</v>
      </c>
    </row>
    <row r="373" spans="2:3">
      <c r="C373" s="158" t="e">
        <f>SUM(C366:C372)</f>
        <v>#DIV/0!</v>
      </c>
    </row>
  </sheetData>
  <phoneticPr fontId="18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44E78-5F59-4CF7-B336-82A5F0C2A0C6}">
  <dimension ref="A1:H184"/>
  <sheetViews>
    <sheetView workbookViewId="0">
      <selection activeCell="D183" sqref="D183"/>
    </sheetView>
  </sheetViews>
  <sheetFormatPr defaultRowHeight="14.5"/>
  <cols>
    <col min="1" max="1" width="5.1796875" customWidth="1"/>
    <col min="2" max="2" width="23.7265625" customWidth="1"/>
    <col min="3" max="5" width="9"/>
    <col min="6" max="6" width="9.54296875" customWidth="1"/>
    <col min="7" max="7" width="10.453125" customWidth="1"/>
    <col min="8" max="8" width="12.453125" customWidth="1"/>
  </cols>
  <sheetData>
    <row r="1" spans="1:8">
      <c r="A1" s="199"/>
      <c r="B1" s="378" t="s">
        <v>1673</v>
      </c>
      <c r="C1" s="378"/>
      <c r="D1" s="378"/>
      <c r="E1" s="378"/>
      <c r="F1" s="378"/>
      <c r="G1" s="378"/>
      <c r="H1" s="378"/>
    </row>
    <row r="2" spans="1:8">
      <c r="A2" s="378" t="s">
        <v>1674</v>
      </c>
      <c r="B2" s="378"/>
      <c r="C2" s="378"/>
      <c r="D2" s="378"/>
      <c r="E2" s="378"/>
      <c r="F2" s="378"/>
      <c r="G2" s="378"/>
      <c r="H2" s="378"/>
    </row>
    <row r="3" spans="1:8" ht="15" thickBot="1">
      <c r="A3" s="199"/>
      <c r="B3" s="200"/>
      <c r="C3" s="200"/>
      <c r="D3" s="199"/>
      <c r="E3" s="199"/>
      <c r="F3" s="201"/>
      <c r="G3" s="201"/>
      <c r="H3" s="200"/>
    </row>
    <row r="4" spans="1:8" ht="15" thickBot="1">
      <c r="A4" s="202" t="s">
        <v>12</v>
      </c>
      <c r="B4" s="203" t="s">
        <v>1675</v>
      </c>
      <c r="C4" s="203" t="s">
        <v>1676</v>
      </c>
      <c r="D4" s="203" t="s">
        <v>1677</v>
      </c>
      <c r="E4" s="203" t="s">
        <v>1678</v>
      </c>
      <c r="F4" s="204" t="s">
        <v>1679</v>
      </c>
      <c r="G4" s="204" t="s">
        <v>1680</v>
      </c>
      <c r="H4" s="205" t="s">
        <v>748</v>
      </c>
    </row>
    <row r="5" spans="1:8">
      <c r="A5" s="206" t="s">
        <v>5</v>
      </c>
      <c r="B5" s="207" t="s">
        <v>1681</v>
      </c>
      <c r="C5" s="208"/>
      <c r="D5" s="209"/>
      <c r="E5" s="209"/>
      <c r="F5" s="210"/>
      <c r="G5" s="210"/>
      <c r="H5" s="211"/>
    </row>
    <row r="6" spans="1:8">
      <c r="A6" s="212">
        <v>1</v>
      </c>
      <c r="B6" s="213" t="s">
        <v>1682</v>
      </c>
      <c r="C6" s="214"/>
      <c r="D6" s="214">
        <v>10</v>
      </c>
      <c r="E6" s="214" t="s">
        <v>621</v>
      </c>
      <c r="F6" s="215">
        <v>250000</v>
      </c>
      <c r="G6" s="216">
        <f t="shared" ref="G6:G8" si="0">SUM(D6*F6)</f>
        <v>2500000</v>
      </c>
      <c r="H6" s="217"/>
    </row>
    <row r="7" spans="1:8">
      <c r="A7" s="212">
        <v>3</v>
      </c>
      <c r="B7" s="218" t="s">
        <v>1683</v>
      </c>
      <c r="C7" s="214"/>
      <c r="D7" s="214">
        <v>10</v>
      </c>
      <c r="E7" s="214" t="s">
        <v>663</v>
      </c>
      <c r="F7" s="215">
        <v>100000</v>
      </c>
      <c r="G7" s="216">
        <f t="shared" si="0"/>
        <v>1000000</v>
      </c>
      <c r="H7" s="217"/>
    </row>
    <row r="8" spans="1:8">
      <c r="A8" s="212">
        <v>5</v>
      </c>
      <c r="B8" s="213" t="s">
        <v>1684</v>
      </c>
      <c r="C8" s="214"/>
      <c r="D8" s="214">
        <v>10</v>
      </c>
      <c r="E8" s="214" t="s">
        <v>663</v>
      </c>
      <c r="F8" s="215">
        <v>60000</v>
      </c>
      <c r="G8" s="216">
        <f t="shared" si="0"/>
        <v>600000</v>
      </c>
      <c r="H8" s="217"/>
    </row>
    <row r="9" spans="1:8">
      <c r="A9" s="212"/>
      <c r="B9" s="219"/>
      <c r="C9" s="219"/>
      <c r="D9" s="220"/>
      <c r="E9" s="221"/>
      <c r="F9" s="215"/>
      <c r="G9" s="216"/>
      <c r="H9" s="222">
        <f>SUM(G6:G9)</f>
        <v>4100000</v>
      </c>
    </row>
    <row r="10" spans="1:8">
      <c r="A10" s="223" t="s">
        <v>7</v>
      </c>
      <c r="B10" s="224" t="s">
        <v>1685</v>
      </c>
      <c r="C10" s="224"/>
      <c r="D10" s="225"/>
      <c r="E10" s="225"/>
      <c r="F10" s="226"/>
      <c r="G10" s="226"/>
      <c r="H10" s="227"/>
    </row>
    <row r="11" spans="1:8">
      <c r="A11" s="212">
        <v>1</v>
      </c>
      <c r="B11" s="219" t="s">
        <v>1686</v>
      </c>
      <c r="C11" s="219"/>
      <c r="D11" s="221">
        <v>5</v>
      </c>
      <c r="E11" s="221" t="s">
        <v>1687</v>
      </c>
      <c r="F11" s="228">
        <v>11000000</v>
      </c>
      <c r="G11" s="229">
        <f t="shared" ref="G11:G15" si="1">SUM(D11*F11)</f>
        <v>55000000</v>
      </c>
      <c r="H11" s="230"/>
    </row>
    <row r="12" spans="1:8">
      <c r="A12" s="212">
        <v>2</v>
      </c>
      <c r="B12" s="219" t="s">
        <v>1688</v>
      </c>
      <c r="C12" s="219"/>
      <c r="D12" s="221">
        <v>5</v>
      </c>
      <c r="E12" s="221" t="s">
        <v>1687</v>
      </c>
      <c r="F12" s="228">
        <v>10500000</v>
      </c>
      <c r="G12" s="229">
        <f t="shared" si="1"/>
        <v>52500000</v>
      </c>
      <c r="H12" s="230"/>
    </row>
    <row r="13" spans="1:8">
      <c r="A13" s="212">
        <v>3</v>
      </c>
      <c r="B13" s="219" t="s">
        <v>1689</v>
      </c>
      <c r="C13" s="219"/>
      <c r="D13" s="221">
        <v>5</v>
      </c>
      <c r="E13" s="221" t="s">
        <v>1687</v>
      </c>
      <c r="F13" s="228">
        <v>3500000</v>
      </c>
      <c r="G13" s="229">
        <f t="shared" si="1"/>
        <v>17500000</v>
      </c>
      <c r="H13" s="230"/>
    </row>
    <row r="14" spans="1:8">
      <c r="A14" s="212">
        <v>4</v>
      </c>
      <c r="B14" s="219" t="s">
        <v>1690</v>
      </c>
      <c r="C14" s="219"/>
      <c r="D14" s="221">
        <v>5</v>
      </c>
      <c r="E14" s="221" t="s">
        <v>1687</v>
      </c>
      <c r="F14" s="228">
        <v>2500000</v>
      </c>
      <c r="G14" s="229">
        <f t="shared" si="1"/>
        <v>12500000</v>
      </c>
      <c r="H14" s="230"/>
    </row>
    <row r="15" spans="1:8">
      <c r="A15" s="212">
        <v>5</v>
      </c>
      <c r="B15" s="231" t="s">
        <v>1691</v>
      </c>
      <c r="C15" s="232"/>
      <c r="D15" s="233">
        <v>15</v>
      </c>
      <c r="E15" s="234" t="s">
        <v>1692</v>
      </c>
      <c r="F15" s="228">
        <v>100000</v>
      </c>
      <c r="G15" s="229">
        <f t="shared" si="1"/>
        <v>1500000</v>
      </c>
      <c r="H15" s="230"/>
    </row>
    <row r="16" spans="1:8">
      <c r="A16" s="212">
        <v>6</v>
      </c>
      <c r="B16" s="231" t="s">
        <v>1693</v>
      </c>
      <c r="C16" s="232"/>
      <c r="D16" s="233">
        <v>20</v>
      </c>
      <c r="E16" s="234" t="s">
        <v>627</v>
      </c>
      <c r="F16" s="228">
        <v>400000</v>
      </c>
      <c r="G16" s="229">
        <f>SUM(D16*F16)</f>
        <v>8000000</v>
      </c>
      <c r="H16" s="230"/>
    </row>
    <row r="17" spans="1:8">
      <c r="A17" s="212">
        <v>7</v>
      </c>
      <c r="B17" s="231" t="s">
        <v>1694</v>
      </c>
      <c r="C17" s="232"/>
      <c r="D17" s="233">
        <v>4</v>
      </c>
      <c r="E17" s="234" t="s">
        <v>1695</v>
      </c>
      <c r="F17" s="228">
        <v>50000000</v>
      </c>
      <c r="G17" s="229">
        <f>SUM(D17*F17)</f>
        <v>200000000</v>
      </c>
      <c r="H17" s="230"/>
    </row>
    <row r="18" spans="1:8">
      <c r="A18" s="212"/>
      <c r="B18" s="4"/>
      <c r="C18" s="4"/>
      <c r="D18" s="4"/>
      <c r="E18" s="4"/>
      <c r="F18" s="215"/>
      <c r="G18" s="216"/>
      <c r="H18" s="222">
        <f>SUM(G11:G18)</f>
        <v>347000000</v>
      </c>
    </row>
    <row r="19" spans="1:8">
      <c r="A19" s="223" t="s">
        <v>8</v>
      </c>
      <c r="B19" s="224" t="s">
        <v>1696</v>
      </c>
      <c r="C19" s="224"/>
      <c r="D19" s="225"/>
      <c r="E19" s="225"/>
      <c r="F19" s="226"/>
      <c r="G19" s="226"/>
      <c r="H19" s="227"/>
    </row>
    <row r="20" spans="1:8">
      <c r="A20" s="212">
        <v>1</v>
      </c>
      <c r="B20" s="235" t="s">
        <v>1697</v>
      </c>
      <c r="C20" s="235"/>
      <c r="D20" s="236">
        <v>5</v>
      </c>
      <c r="E20" s="236" t="s">
        <v>1698</v>
      </c>
      <c r="F20" s="216">
        <v>25000</v>
      </c>
      <c r="G20" s="229">
        <f t="shared" ref="G20:G36" si="2">SUM(D20*F20)</f>
        <v>125000</v>
      </c>
      <c r="H20" s="237"/>
    </row>
    <row r="21" spans="1:8">
      <c r="A21" s="212">
        <v>2</v>
      </c>
      <c r="B21" s="235" t="s">
        <v>1699</v>
      </c>
      <c r="C21" s="235"/>
      <c r="D21" s="236">
        <v>4</v>
      </c>
      <c r="E21" s="236" t="s">
        <v>663</v>
      </c>
      <c r="F21" s="216">
        <v>20000</v>
      </c>
      <c r="G21" s="229">
        <f t="shared" si="2"/>
        <v>80000</v>
      </c>
      <c r="H21" s="237"/>
    </row>
    <row r="22" spans="1:8">
      <c r="A22" s="212">
        <v>3</v>
      </c>
      <c r="B22" s="235" t="s">
        <v>1700</v>
      </c>
      <c r="C22" s="235"/>
      <c r="D22" s="236">
        <v>1</v>
      </c>
      <c r="E22" s="236" t="s">
        <v>663</v>
      </c>
      <c r="F22" s="229">
        <v>300000</v>
      </c>
      <c r="G22" s="229">
        <f t="shared" si="2"/>
        <v>300000</v>
      </c>
      <c r="H22" s="237"/>
    </row>
    <row r="23" spans="1:8">
      <c r="A23" s="212">
        <v>4</v>
      </c>
      <c r="B23" s="235" t="s">
        <v>1701</v>
      </c>
      <c r="C23" s="235"/>
      <c r="D23" s="236">
        <v>3</v>
      </c>
      <c r="E23" s="236" t="s">
        <v>1698</v>
      </c>
      <c r="F23" s="216">
        <v>1000000</v>
      </c>
      <c r="G23" s="229">
        <f t="shared" si="2"/>
        <v>3000000</v>
      </c>
      <c r="H23" s="237"/>
    </row>
    <row r="24" spans="1:8">
      <c r="A24" s="212">
        <v>5</v>
      </c>
      <c r="B24" s="235" t="s">
        <v>1702</v>
      </c>
      <c r="C24" s="235"/>
      <c r="D24" s="236">
        <v>10</v>
      </c>
      <c r="E24" s="236" t="s">
        <v>663</v>
      </c>
      <c r="F24" s="216">
        <v>120000</v>
      </c>
      <c r="G24" s="229">
        <f t="shared" si="2"/>
        <v>1200000</v>
      </c>
      <c r="H24" s="237"/>
    </row>
    <row r="25" spans="1:8">
      <c r="A25" s="212">
        <v>6</v>
      </c>
      <c r="B25" s="235" t="s">
        <v>1703</v>
      </c>
      <c r="C25" s="235"/>
      <c r="D25" s="236">
        <v>10</v>
      </c>
      <c r="E25" s="236" t="s">
        <v>663</v>
      </c>
      <c r="F25" s="216">
        <v>100000</v>
      </c>
      <c r="G25" s="229">
        <f t="shared" si="2"/>
        <v>1000000</v>
      </c>
      <c r="H25" s="237"/>
    </row>
    <row r="26" spans="1:8">
      <c r="A26" s="212">
        <v>7</v>
      </c>
      <c r="B26" s="235" t="s">
        <v>1704</v>
      </c>
      <c r="C26" s="235"/>
      <c r="D26" s="236">
        <v>5</v>
      </c>
      <c r="E26" s="236" t="s">
        <v>1698</v>
      </c>
      <c r="F26" s="216">
        <v>14100</v>
      </c>
      <c r="G26" s="229">
        <f t="shared" si="2"/>
        <v>70500</v>
      </c>
      <c r="H26" s="237"/>
    </row>
    <row r="27" spans="1:8">
      <c r="A27" s="212">
        <v>8</v>
      </c>
      <c r="B27" s="235" t="s">
        <v>1705</v>
      </c>
      <c r="C27" s="235"/>
      <c r="D27" s="236">
        <v>1</v>
      </c>
      <c r="E27" s="236" t="s">
        <v>663</v>
      </c>
      <c r="F27" s="229">
        <v>200000</v>
      </c>
      <c r="G27" s="229">
        <f t="shared" si="2"/>
        <v>200000</v>
      </c>
      <c r="H27" s="237"/>
    </row>
    <row r="28" spans="1:8">
      <c r="A28" s="212">
        <v>9</v>
      </c>
      <c r="B28" s="235" t="s">
        <v>1706</v>
      </c>
      <c r="C28" s="235"/>
      <c r="D28" s="236">
        <v>10</v>
      </c>
      <c r="E28" s="236" t="s">
        <v>663</v>
      </c>
      <c r="F28" s="229">
        <v>37000</v>
      </c>
      <c r="G28" s="229">
        <f t="shared" si="2"/>
        <v>370000</v>
      </c>
      <c r="H28" s="237"/>
    </row>
    <row r="29" spans="1:8">
      <c r="A29" s="212">
        <v>10</v>
      </c>
      <c r="B29" s="235" t="s">
        <v>1707</v>
      </c>
      <c r="C29" s="235"/>
      <c r="D29" s="236">
        <v>5</v>
      </c>
      <c r="E29" s="236" t="s">
        <v>1708</v>
      </c>
      <c r="F29" s="229">
        <v>700000</v>
      </c>
      <c r="G29" s="229">
        <f t="shared" si="2"/>
        <v>3500000</v>
      </c>
      <c r="H29" s="237"/>
    </row>
    <row r="30" spans="1:8">
      <c r="A30" s="212">
        <v>11</v>
      </c>
      <c r="B30" s="235" t="s">
        <v>1709</v>
      </c>
      <c r="C30" s="235"/>
      <c r="D30" s="236">
        <v>3</v>
      </c>
      <c r="E30" s="236" t="s">
        <v>718</v>
      </c>
      <c r="F30" s="229">
        <v>300000</v>
      </c>
      <c r="G30" s="229">
        <f t="shared" si="2"/>
        <v>900000</v>
      </c>
      <c r="H30" s="237"/>
    </row>
    <row r="31" spans="1:8">
      <c r="A31" s="212">
        <v>12</v>
      </c>
      <c r="B31" s="235" t="s">
        <v>1710</v>
      </c>
      <c r="C31" s="235"/>
      <c r="D31" s="236">
        <v>2</v>
      </c>
      <c r="E31" s="236" t="s">
        <v>718</v>
      </c>
      <c r="F31" s="216">
        <v>200000</v>
      </c>
      <c r="G31" s="229">
        <f t="shared" si="2"/>
        <v>400000</v>
      </c>
      <c r="H31" s="237"/>
    </row>
    <row r="32" spans="1:8">
      <c r="A32" s="212">
        <v>13</v>
      </c>
      <c r="B32" s="235" t="s">
        <v>1711</v>
      </c>
      <c r="C32" s="235"/>
      <c r="D32" s="236">
        <v>5</v>
      </c>
      <c r="E32" s="236" t="s">
        <v>1698</v>
      </c>
      <c r="F32" s="216">
        <v>14200</v>
      </c>
      <c r="G32" s="229">
        <f t="shared" si="2"/>
        <v>71000</v>
      </c>
      <c r="H32" s="237"/>
    </row>
    <row r="33" spans="1:8">
      <c r="A33" s="212">
        <v>14</v>
      </c>
      <c r="B33" s="235" t="s">
        <v>1712</v>
      </c>
      <c r="C33" s="235"/>
      <c r="D33" s="236">
        <v>1</v>
      </c>
      <c r="E33" s="236" t="s">
        <v>663</v>
      </c>
      <c r="F33" s="229">
        <v>150000</v>
      </c>
      <c r="G33" s="229">
        <f t="shared" si="2"/>
        <v>150000</v>
      </c>
      <c r="H33" s="237"/>
    </row>
    <row r="34" spans="1:8">
      <c r="A34" s="212">
        <v>15</v>
      </c>
      <c r="B34" s="235" t="s">
        <v>1713</v>
      </c>
      <c r="C34" s="235"/>
      <c r="D34" s="236">
        <v>10</v>
      </c>
      <c r="E34" s="236" t="s">
        <v>663</v>
      </c>
      <c r="F34" s="216">
        <v>10000</v>
      </c>
      <c r="G34" s="229">
        <f t="shared" si="2"/>
        <v>100000</v>
      </c>
      <c r="H34" s="237"/>
    </row>
    <row r="35" spans="1:8">
      <c r="A35" s="212">
        <v>16</v>
      </c>
      <c r="B35" s="235" t="s">
        <v>1714</v>
      </c>
      <c r="C35" s="235"/>
      <c r="D35" s="236">
        <v>10</v>
      </c>
      <c r="E35" s="236" t="s">
        <v>663</v>
      </c>
      <c r="F35" s="216">
        <v>25700</v>
      </c>
      <c r="G35" s="229">
        <f t="shared" si="2"/>
        <v>257000</v>
      </c>
      <c r="H35" s="237"/>
    </row>
    <row r="36" spans="1:8">
      <c r="A36" s="212">
        <v>17</v>
      </c>
      <c r="B36" s="235" t="s">
        <v>1715</v>
      </c>
      <c r="C36" s="235"/>
      <c r="D36" s="236">
        <v>1</v>
      </c>
      <c r="E36" s="236" t="s">
        <v>663</v>
      </c>
      <c r="F36" s="229">
        <v>100000</v>
      </c>
      <c r="G36" s="229">
        <f t="shared" si="2"/>
        <v>100000</v>
      </c>
      <c r="H36" s="237"/>
    </row>
    <row r="37" spans="1:8">
      <c r="A37" s="212"/>
      <c r="B37" s="235"/>
      <c r="C37" s="235"/>
      <c r="D37" s="236"/>
      <c r="E37" s="236"/>
      <c r="F37" s="216"/>
      <c r="G37" s="216"/>
      <c r="H37" s="222">
        <f>SUM(G20:G37)</f>
        <v>11823500</v>
      </c>
    </row>
    <row r="38" spans="1:8">
      <c r="A38" s="238" t="s">
        <v>9</v>
      </c>
      <c r="B38" s="239" t="s">
        <v>1716</v>
      </c>
      <c r="C38" s="240"/>
      <c r="D38" s="241"/>
      <c r="E38" s="242"/>
      <c r="F38" s="243"/>
      <c r="G38" s="243"/>
      <c r="H38" s="244"/>
    </row>
    <row r="39" spans="1:8">
      <c r="A39" s="212">
        <v>1</v>
      </c>
      <c r="B39" s="219" t="s">
        <v>1717</v>
      </c>
      <c r="C39" s="219"/>
      <c r="D39" s="233">
        <v>1</v>
      </c>
      <c r="E39" s="221" t="s">
        <v>1718</v>
      </c>
      <c r="F39" s="245">
        <v>200000</v>
      </c>
      <c r="G39" s="245">
        <f t="shared" ref="G39:G53" si="3">SUM(D39*F39)</f>
        <v>200000</v>
      </c>
      <c r="H39" s="246"/>
    </row>
    <row r="40" spans="1:8">
      <c r="A40" s="212">
        <v>2</v>
      </c>
      <c r="B40" s="231" t="s">
        <v>1719</v>
      </c>
      <c r="C40" s="232"/>
      <c r="D40" s="233">
        <v>2</v>
      </c>
      <c r="E40" s="234" t="s">
        <v>1698</v>
      </c>
      <c r="F40" s="245">
        <v>50000</v>
      </c>
      <c r="G40" s="245">
        <f t="shared" si="3"/>
        <v>100000</v>
      </c>
      <c r="H40" s="246"/>
    </row>
    <row r="41" spans="1:8">
      <c r="A41" s="212">
        <v>3</v>
      </c>
      <c r="B41" s="219" t="s">
        <v>1720</v>
      </c>
      <c r="C41" s="219"/>
      <c r="D41" s="233">
        <v>10</v>
      </c>
      <c r="E41" s="221" t="s">
        <v>1692</v>
      </c>
      <c r="F41" s="245">
        <v>25000</v>
      </c>
      <c r="G41" s="245">
        <f t="shared" si="3"/>
        <v>250000</v>
      </c>
      <c r="H41" s="246"/>
    </row>
    <row r="42" spans="1:8">
      <c r="A42" s="212">
        <v>4</v>
      </c>
      <c r="B42" s="247" t="s">
        <v>1721</v>
      </c>
      <c r="C42" s="247"/>
      <c r="D42" s="233">
        <v>5</v>
      </c>
      <c r="E42" s="248" t="s">
        <v>1698</v>
      </c>
      <c r="F42" s="245">
        <v>100000</v>
      </c>
      <c r="G42" s="245">
        <f t="shared" si="3"/>
        <v>500000</v>
      </c>
      <c r="H42" s="246"/>
    </row>
    <row r="43" spans="1:8">
      <c r="A43" s="212">
        <v>5</v>
      </c>
      <c r="B43" s="247" t="s">
        <v>1722</v>
      </c>
      <c r="C43" s="247"/>
      <c r="D43" s="233">
        <v>1</v>
      </c>
      <c r="E43" s="248" t="s">
        <v>1723</v>
      </c>
      <c r="F43" s="245">
        <v>100000</v>
      </c>
      <c r="G43" s="245">
        <f t="shared" si="3"/>
        <v>100000</v>
      </c>
      <c r="H43" s="246"/>
    </row>
    <row r="44" spans="1:8">
      <c r="A44" s="212">
        <v>6</v>
      </c>
      <c r="B44" s="247" t="s">
        <v>1724</v>
      </c>
      <c r="C44" s="247"/>
      <c r="D44" s="233">
        <v>3</v>
      </c>
      <c r="E44" s="248" t="s">
        <v>634</v>
      </c>
      <c r="F44" s="245">
        <v>120000</v>
      </c>
      <c r="G44" s="245">
        <f t="shared" si="3"/>
        <v>360000</v>
      </c>
      <c r="H44" s="249"/>
    </row>
    <row r="45" spans="1:8">
      <c r="A45" s="212">
        <v>7</v>
      </c>
      <c r="B45" s="247" t="s">
        <v>1725</v>
      </c>
      <c r="C45" s="247"/>
      <c r="D45" s="233">
        <v>3</v>
      </c>
      <c r="E45" s="248" t="s">
        <v>634</v>
      </c>
      <c r="F45" s="245">
        <v>100000</v>
      </c>
      <c r="G45" s="245">
        <f t="shared" si="3"/>
        <v>300000</v>
      </c>
      <c r="H45" s="250"/>
    </row>
    <row r="46" spans="1:8">
      <c r="A46" s="212">
        <v>8</v>
      </c>
      <c r="B46" s="247" t="s">
        <v>1726</v>
      </c>
      <c r="C46" s="247"/>
      <c r="D46" s="233">
        <v>1</v>
      </c>
      <c r="E46" s="248" t="s">
        <v>718</v>
      </c>
      <c r="F46" s="245">
        <v>120000</v>
      </c>
      <c r="G46" s="245">
        <f t="shared" si="3"/>
        <v>120000</v>
      </c>
      <c r="H46" s="246"/>
    </row>
    <row r="47" spans="1:8">
      <c r="A47" s="212">
        <v>9</v>
      </c>
      <c r="B47" s="251" t="s">
        <v>1727</v>
      </c>
      <c r="C47" s="252"/>
      <c r="D47" s="233">
        <v>250</v>
      </c>
      <c r="E47" s="253" t="s">
        <v>1728</v>
      </c>
      <c r="F47" s="245">
        <v>200000</v>
      </c>
      <c r="G47" s="245">
        <f t="shared" si="3"/>
        <v>50000000</v>
      </c>
      <c r="H47" s="246"/>
    </row>
    <row r="48" spans="1:8">
      <c r="A48" s="212">
        <v>10</v>
      </c>
      <c r="B48" s="247" t="s">
        <v>1729</v>
      </c>
      <c r="C48" s="247"/>
      <c r="D48" s="233">
        <v>5</v>
      </c>
      <c r="E48" s="248" t="s">
        <v>1692</v>
      </c>
      <c r="F48" s="245">
        <v>60000</v>
      </c>
      <c r="G48" s="245">
        <f t="shared" si="3"/>
        <v>300000</v>
      </c>
      <c r="H48" s="246"/>
    </row>
    <row r="49" spans="1:8">
      <c r="A49" s="212">
        <v>11</v>
      </c>
      <c r="B49" s="251" t="s">
        <v>1730</v>
      </c>
      <c r="C49" s="252"/>
      <c r="D49" s="233">
        <v>1</v>
      </c>
      <c r="E49" s="253" t="s">
        <v>1698</v>
      </c>
      <c r="F49" s="245">
        <v>15000</v>
      </c>
      <c r="G49" s="245">
        <f t="shared" si="3"/>
        <v>15000</v>
      </c>
      <c r="H49" s="246"/>
    </row>
    <row r="50" spans="1:8">
      <c r="A50" s="212">
        <v>12</v>
      </c>
      <c r="B50" s="247" t="s">
        <v>1731</v>
      </c>
      <c r="C50" s="247"/>
      <c r="D50" s="233">
        <v>3</v>
      </c>
      <c r="E50" s="248" t="s">
        <v>1698</v>
      </c>
      <c r="F50" s="245">
        <v>100000</v>
      </c>
      <c r="G50" s="245">
        <f t="shared" si="3"/>
        <v>300000</v>
      </c>
      <c r="H50" s="246"/>
    </row>
    <row r="51" spans="1:8">
      <c r="A51" s="212">
        <v>13</v>
      </c>
      <c r="B51" s="219" t="s">
        <v>1732</v>
      </c>
      <c r="C51" s="219"/>
      <c r="D51" s="233">
        <v>1</v>
      </c>
      <c r="E51" s="221" t="s">
        <v>634</v>
      </c>
      <c r="F51" s="245">
        <v>200000</v>
      </c>
      <c r="G51" s="245">
        <f t="shared" si="3"/>
        <v>200000</v>
      </c>
      <c r="H51" s="254"/>
    </row>
    <row r="52" spans="1:8">
      <c r="A52" s="212">
        <v>14</v>
      </c>
      <c r="B52" s="255" t="s">
        <v>1733</v>
      </c>
      <c r="C52" s="255"/>
      <c r="D52" s="256">
        <v>8</v>
      </c>
      <c r="E52" s="257" t="s">
        <v>1692</v>
      </c>
      <c r="F52" s="258">
        <v>10000</v>
      </c>
      <c r="G52" s="245">
        <f t="shared" si="3"/>
        <v>80000</v>
      </c>
      <c r="H52" s="259"/>
    </row>
    <row r="53" spans="1:8">
      <c r="A53" s="212">
        <v>15</v>
      </c>
      <c r="B53" s="255" t="s">
        <v>1734</v>
      </c>
      <c r="C53" s="255"/>
      <c r="D53" s="256">
        <v>3</v>
      </c>
      <c r="E53" s="257" t="s">
        <v>619</v>
      </c>
      <c r="F53" s="260">
        <v>150000</v>
      </c>
      <c r="G53" s="245">
        <f t="shared" si="3"/>
        <v>450000</v>
      </c>
      <c r="H53" s="259"/>
    </row>
    <row r="54" spans="1:8">
      <c r="A54" s="261"/>
      <c r="B54" s="262"/>
      <c r="C54" s="263"/>
      <c r="D54" s="264"/>
      <c r="E54" s="265"/>
      <c r="F54" s="266"/>
      <c r="G54" s="266"/>
      <c r="H54" s="267">
        <f>SUM(G39:G54)</f>
        <v>53275000</v>
      </c>
    </row>
    <row r="55" spans="1:8">
      <c r="A55" s="238" t="s">
        <v>1735</v>
      </c>
      <c r="B55" s="224" t="s">
        <v>1736</v>
      </c>
      <c r="C55" s="224"/>
      <c r="D55" s="225"/>
      <c r="E55" s="225"/>
      <c r="F55" s="226"/>
      <c r="G55" s="226"/>
      <c r="H55" s="227"/>
    </row>
    <row r="56" spans="1:8">
      <c r="A56" s="212">
        <v>1</v>
      </c>
      <c r="B56" s="268" t="s">
        <v>1737</v>
      </c>
      <c r="C56" s="268"/>
      <c r="D56" s="269">
        <v>10</v>
      </c>
      <c r="E56" s="221" t="s">
        <v>1738</v>
      </c>
      <c r="F56" s="229">
        <v>200000</v>
      </c>
      <c r="G56" s="229">
        <f t="shared" ref="G56:G69" si="4">SUM(D56*F56)</f>
        <v>2000000</v>
      </c>
      <c r="H56" s="230"/>
    </row>
    <row r="57" spans="1:8">
      <c r="A57" s="212">
        <v>2</v>
      </c>
      <c r="B57" s="231" t="s">
        <v>1719</v>
      </c>
      <c r="C57" s="232"/>
      <c r="D57" s="233">
        <v>2</v>
      </c>
      <c r="E57" s="234" t="s">
        <v>1698</v>
      </c>
      <c r="F57" s="245">
        <v>100000</v>
      </c>
      <c r="G57" s="229">
        <f t="shared" si="4"/>
        <v>200000</v>
      </c>
      <c r="H57" s="230"/>
    </row>
    <row r="58" spans="1:8">
      <c r="A58" s="212">
        <v>3</v>
      </c>
      <c r="B58" s="268" t="s">
        <v>1739</v>
      </c>
      <c r="C58" s="268"/>
      <c r="D58" s="269">
        <v>1</v>
      </c>
      <c r="E58" s="221" t="s">
        <v>1723</v>
      </c>
      <c r="F58" s="229">
        <v>200000</v>
      </c>
      <c r="G58" s="229">
        <f t="shared" si="4"/>
        <v>200000</v>
      </c>
      <c r="H58" s="230"/>
    </row>
    <row r="59" spans="1:8">
      <c r="A59" s="212">
        <v>4</v>
      </c>
      <c r="B59" s="219" t="s">
        <v>1740</v>
      </c>
      <c r="C59" s="219"/>
      <c r="D59" s="220">
        <v>10</v>
      </c>
      <c r="E59" s="221" t="s">
        <v>1741</v>
      </c>
      <c r="F59" s="228">
        <v>40000</v>
      </c>
      <c r="G59" s="229">
        <f t="shared" si="4"/>
        <v>400000</v>
      </c>
      <c r="H59" s="230"/>
    </row>
    <row r="60" spans="1:8">
      <c r="A60" s="212">
        <v>5</v>
      </c>
      <c r="B60" s="219" t="s">
        <v>1742</v>
      </c>
      <c r="C60" s="219"/>
      <c r="D60" s="220">
        <v>10</v>
      </c>
      <c r="E60" s="221" t="s">
        <v>1741</v>
      </c>
      <c r="F60" s="228">
        <v>40000</v>
      </c>
      <c r="G60" s="229">
        <f t="shared" si="4"/>
        <v>400000</v>
      </c>
      <c r="H60" s="230"/>
    </row>
    <row r="61" spans="1:8">
      <c r="A61" s="212">
        <v>6</v>
      </c>
      <c r="B61" s="270" t="s">
        <v>1743</v>
      </c>
      <c r="C61" s="271"/>
      <c r="D61" s="232">
        <v>10</v>
      </c>
      <c r="E61" s="233" t="s">
        <v>621</v>
      </c>
      <c r="F61" s="272">
        <v>220000</v>
      </c>
      <c r="G61" s="229">
        <f t="shared" si="4"/>
        <v>2200000</v>
      </c>
      <c r="H61" s="230"/>
    </row>
    <row r="62" spans="1:8">
      <c r="A62" s="212">
        <v>7</v>
      </c>
      <c r="B62" s="268" t="s">
        <v>1744</v>
      </c>
      <c r="C62" s="268"/>
      <c r="D62" s="269">
        <v>10</v>
      </c>
      <c r="E62" s="269" t="s">
        <v>634</v>
      </c>
      <c r="F62" s="229">
        <v>150000</v>
      </c>
      <c r="G62" s="229">
        <f t="shared" si="4"/>
        <v>1500000</v>
      </c>
      <c r="H62" s="230"/>
    </row>
    <row r="63" spans="1:8">
      <c r="A63" s="212">
        <v>8</v>
      </c>
      <c r="B63" s="273" t="s">
        <v>1745</v>
      </c>
      <c r="C63" s="273" t="s">
        <v>1746</v>
      </c>
      <c r="D63" s="274">
        <v>1</v>
      </c>
      <c r="E63" s="256" t="s">
        <v>634</v>
      </c>
      <c r="F63" s="275">
        <v>600000</v>
      </c>
      <c r="G63" s="229">
        <f t="shared" si="4"/>
        <v>600000</v>
      </c>
      <c r="H63" s="230"/>
    </row>
    <row r="64" spans="1:8">
      <c r="A64" s="212">
        <v>9</v>
      </c>
      <c r="B64" s="270" t="s">
        <v>1747</v>
      </c>
      <c r="C64" s="276" t="s">
        <v>1746</v>
      </c>
      <c r="D64" s="232">
        <v>1</v>
      </c>
      <c r="E64" s="233" t="s">
        <v>634</v>
      </c>
      <c r="F64" s="272">
        <v>350000</v>
      </c>
      <c r="G64" s="229">
        <f t="shared" si="4"/>
        <v>350000</v>
      </c>
      <c r="H64" s="230"/>
    </row>
    <row r="65" spans="1:8">
      <c r="A65" s="212">
        <v>10</v>
      </c>
      <c r="B65" s="270" t="s">
        <v>1748</v>
      </c>
      <c r="C65" s="276" t="s">
        <v>1746</v>
      </c>
      <c r="D65" s="232">
        <v>1</v>
      </c>
      <c r="E65" s="233" t="s">
        <v>634</v>
      </c>
      <c r="F65" s="272">
        <v>400000</v>
      </c>
      <c r="G65" s="229">
        <f t="shared" si="4"/>
        <v>400000</v>
      </c>
      <c r="H65" s="230"/>
    </row>
    <row r="66" spans="1:8">
      <c r="A66" s="212">
        <v>11</v>
      </c>
      <c r="B66" s="270" t="s">
        <v>1749</v>
      </c>
      <c r="C66" s="276" t="s">
        <v>1746</v>
      </c>
      <c r="D66" s="232">
        <v>1</v>
      </c>
      <c r="E66" s="233" t="s">
        <v>634</v>
      </c>
      <c r="F66" s="272">
        <v>500000</v>
      </c>
      <c r="G66" s="229">
        <f t="shared" si="4"/>
        <v>500000</v>
      </c>
      <c r="H66" s="230"/>
    </row>
    <row r="67" spans="1:8">
      <c r="A67" s="212">
        <v>12</v>
      </c>
      <c r="B67" s="277" t="s">
        <v>1750</v>
      </c>
      <c r="C67" s="219"/>
      <c r="D67" s="220">
        <v>1</v>
      </c>
      <c r="E67" s="221" t="s">
        <v>1723</v>
      </c>
      <c r="F67" s="228">
        <v>150000</v>
      </c>
      <c r="G67" s="229">
        <f t="shared" si="4"/>
        <v>150000</v>
      </c>
      <c r="H67" s="230"/>
    </row>
    <row r="68" spans="1:8">
      <c r="A68" s="212">
        <v>13</v>
      </c>
      <c r="B68" s="219" t="s">
        <v>1751</v>
      </c>
      <c r="C68" s="219"/>
      <c r="D68" s="220">
        <v>1</v>
      </c>
      <c r="E68" s="221" t="s">
        <v>1723</v>
      </c>
      <c r="F68" s="229">
        <v>170000</v>
      </c>
      <c r="G68" s="229">
        <f t="shared" si="4"/>
        <v>170000</v>
      </c>
      <c r="H68" s="230"/>
    </row>
    <row r="69" spans="1:8">
      <c r="A69" s="212">
        <v>14</v>
      </c>
      <c r="B69" s="255" t="s">
        <v>1752</v>
      </c>
      <c r="C69" s="255" t="s">
        <v>1753</v>
      </c>
      <c r="D69" s="278">
        <v>10</v>
      </c>
      <c r="E69" s="257" t="s">
        <v>663</v>
      </c>
      <c r="F69" s="258">
        <v>150000</v>
      </c>
      <c r="G69" s="229">
        <f t="shared" si="4"/>
        <v>1500000</v>
      </c>
      <c r="H69" s="230"/>
    </row>
    <row r="70" spans="1:8">
      <c r="A70" s="212"/>
      <c r="B70" s="219"/>
      <c r="C70" s="219"/>
      <c r="D70" s="221"/>
      <c r="E70" s="221"/>
      <c r="F70" s="215"/>
      <c r="G70" s="216"/>
      <c r="H70" s="279">
        <f>SUM(G56:G70)</f>
        <v>10570000</v>
      </c>
    </row>
    <row r="71" spans="1:8">
      <c r="A71" s="238" t="s">
        <v>1754</v>
      </c>
      <c r="B71" s="224" t="s">
        <v>1755</v>
      </c>
      <c r="C71" s="280"/>
      <c r="D71" s="281"/>
      <c r="E71" s="282"/>
      <c r="F71" s="283"/>
      <c r="G71" s="283"/>
      <c r="H71" s="284"/>
    </row>
    <row r="72" spans="1:8">
      <c r="A72" s="285">
        <v>1</v>
      </c>
      <c r="B72" s="286" t="s">
        <v>1756</v>
      </c>
      <c r="C72" s="274"/>
      <c r="D72" s="256">
        <v>2</v>
      </c>
      <c r="E72" s="287" t="s">
        <v>627</v>
      </c>
      <c r="F72" s="260">
        <f>28000000/2</f>
        <v>14000000</v>
      </c>
      <c r="G72" s="216">
        <f>SUM(D72*F72)</f>
        <v>28000000</v>
      </c>
      <c r="H72" s="288"/>
    </row>
    <row r="73" spans="1:8">
      <c r="A73" s="285"/>
      <c r="B73" s="231"/>
      <c r="C73" s="289"/>
      <c r="D73" s="290"/>
      <c r="E73" s="291"/>
      <c r="F73" s="229"/>
      <c r="G73" s="216"/>
      <c r="H73" s="279">
        <f>SUM(G72:G73)</f>
        <v>28000000</v>
      </c>
    </row>
    <row r="74" spans="1:8">
      <c r="A74" s="238" t="s">
        <v>1757</v>
      </c>
      <c r="B74" s="224" t="s">
        <v>1758</v>
      </c>
      <c r="C74" s="280"/>
      <c r="D74" s="281"/>
      <c r="E74" s="282"/>
      <c r="F74" s="283"/>
      <c r="G74" s="283"/>
      <c r="H74" s="284"/>
    </row>
    <row r="75" spans="1:8">
      <c r="A75" s="285">
        <v>1</v>
      </c>
      <c r="B75" s="286" t="s">
        <v>1719</v>
      </c>
      <c r="C75" s="274"/>
      <c r="D75" s="256">
        <v>4</v>
      </c>
      <c r="E75" s="287" t="s">
        <v>1738</v>
      </c>
      <c r="F75" s="260">
        <v>100000</v>
      </c>
      <c r="G75" s="216">
        <f t="shared" ref="G75:G84" si="5">SUM(D75*F75)</f>
        <v>400000</v>
      </c>
      <c r="H75" s="288"/>
    </row>
    <row r="76" spans="1:8">
      <c r="A76" s="285">
        <v>2</v>
      </c>
      <c r="B76" s="292" t="s">
        <v>1759</v>
      </c>
      <c r="C76" s="289"/>
      <c r="D76" s="290">
        <v>1</v>
      </c>
      <c r="E76" s="291" t="s">
        <v>634</v>
      </c>
      <c r="F76" s="229">
        <v>100000</v>
      </c>
      <c r="G76" s="216">
        <f t="shared" si="5"/>
        <v>100000</v>
      </c>
      <c r="H76" s="288"/>
    </row>
    <row r="77" spans="1:8">
      <c r="A77" s="285">
        <v>3</v>
      </c>
      <c r="B77" s="231" t="s">
        <v>1760</v>
      </c>
      <c r="C77" s="289"/>
      <c r="D77" s="290">
        <v>1</v>
      </c>
      <c r="E77" s="291" t="s">
        <v>1761</v>
      </c>
      <c r="F77" s="229">
        <v>500000</v>
      </c>
      <c r="G77" s="216">
        <f t="shared" si="5"/>
        <v>500000</v>
      </c>
      <c r="H77" s="293"/>
    </row>
    <row r="78" spans="1:8">
      <c r="A78" s="285">
        <v>4</v>
      </c>
      <c r="B78" s="231" t="s">
        <v>1762</v>
      </c>
      <c r="C78" s="289"/>
      <c r="D78" s="290">
        <v>2</v>
      </c>
      <c r="E78" s="291" t="s">
        <v>634</v>
      </c>
      <c r="F78" s="229">
        <v>120000</v>
      </c>
      <c r="G78" s="216">
        <f t="shared" si="5"/>
        <v>240000</v>
      </c>
      <c r="H78" s="294"/>
    </row>
    <row r="79" spans="1:8">
      <c r="A79" s="285">
        <v>5</v>
      </c>
      <c r="B79" s="231" t="s">
        <v>1763</v>
      </c>
      <c r="C79" s="289"/>
      <c r="D79" s="290">
        <v>2</v>
      </c>
      <c r="E79" s="291" t="s">
        <v>634</v>
      </c>
      <c r="F79" s="229">
        <v>100000</v>
      </c>
      <c r="G79" s="216">
        <f t="shared" si="5"/>
        <v>200000</v>
      </c>
      <c r="H79" s="294"/>
    </row>
    <row r="80" spans="1:8">
      <c r="A80" s="285">
        <v>6</v>
      </c>
      <c r="B80" s="231" t="s">
        <v>1764</v>
      </c>
      <c r="C80" s="289"/>
      <c r="D80" s="290">
        <v>2</v>
      </c>
      <c r="E80" s="291" t="s">
        <v>634</v>
      </c>
      <c r="F80" s="229">
        <v>120000</v>
      </c>
      <c r="G80" s="216">
        <f t="shared" si="5"/>
        <v>240000</v>
      </c>
      <c r="H80" s="294"/>
    </row>
    <row r="81" spans="1:8">
      <c r="A81" s="285">
        <v>7</v>
      </c>
      <c r="B81" s="231" t="s">
        <v>1765</v>
      </c>
      <c r="C81" s="289"/>
      <c r="D81" s="290">
        <v>1</v>
      </c>
      <c r="E81" s="291" t="s">
        <v>1766</v>
      </c>
      <c r="F81" s="229">
        <v>50000</v>
      </c>
      <c r="G81" s="216">
        <f t="shared" si="5"/>
        <v>50000</v>
      </c>
      <c r="H81" s="293"/>
    </row>
    <row r="82" spans="1:8">
      <c r="A82" s="285">
        <v>8</v>
      </c>
      <c r="B82" s="231" t="s">
        <v>1767</v>
      </c>
      <c r="C82" s="289"/>
      <c r="D82" s="290">
        <v>2</v>
      </c>
      <c r="E82" s="291" t="s">
        <v>634</v>
      </c>
      <c r="F82" s="229">
        <v>65000</v>
      </c>
      <c r="G82" s="216">
        <f t="shared" si="5"/>
        <v>130000</v>
      </c>
      <c r="H82" s="288"/>
    </row>
    <row r="83" spans="1:8" ht="21">
      <c r="A83" s="295">
        <v>9</v>
      </c>
      <c r="B83" s="296" t="s">
        <v>1768</v>
      </c>
      <c r="C83" s="289"/>
      <c r="D83" s="290">
        <v>1</v>
      </c>
      <c r="E83" s="291" t="s">
        <v>625</v>
      </c>
      <c r="F83" s="229">
        <v>900000</v>
      </c>
      <c r="G83" s="216">
        <f t="shared" si="5"/>
        <v>900000</v>
      </c>
      <c r="H83" s="297"/>
    </row>
    <row r="84" spans="1:8">
      <c r="A84" s="285">
        <v>10</v>
      </c>
      <c r="B84" s="231" t="s">
        <v>1769</v>
      </c>
      <c r="C84" s="289"/>
      <c r="D84" s="290">
        <v>25</v>
      </c>
      <c r="E84" s="291" t="s">
        <v>625</v>
      </c>
      <c r="F84" s="216">
        <v>10000</v>
      </c>
      <c r="G84" s="216">
        <f t="shared" si="5"/>
        <v>250000</v>
      </c>
      <c r="H84" s="293"/>
    </row>
    <row r="85" spans="1:8">
      <c r="A85" s="298"/>
      <c r="B85" s="231"/>
      <c r="C85" s="232"/>
      <c r="D85" s="233"/>
      <c r="E85" s="234"/>
      <c r="F85" s="272"/>
      <c r="G85" s="272"/>
      <c r="H85" s="299">
        <f>SUM(G75:G85)</f>
        <v>3010000</v>
      </c>
    </row>
    <row r="86" spans="1:8">
      <c r="A86" s="238" t="s">
        <v>1770</v>
      </c>
      <c r="B86" s="239" t="s">
        <v>1771</v>
      </c>
      <c r="C86" s="240"/>
      <c r="D86" s="241"/>
      <c r="E86" s="242"/>
      <c r="F86" s="243"/>
      <c r="G86" s="243"/>
      <c r="H86" s="244"/>
    </row>
    <row r="87" spans="1:8">
      <c r="A87" s="300">
        <v>1</v>
      </c>
      <c r="B87" s="301" t="s">
        <v>1772</v>
      </c>
      <c r="C87" s="302"/>
      <c r="D87" s="303">
        <v>57</v>
      </c>
      <c r="E87" s="304" t="s">
        <v>625</v>
      </c>
      <c r="F87" s="305"/>
      <c r="G87" s="305">
        <v>71100000</v>
      </c>
      <c r="H87" s="306"/>
    </row>
    <row r="88" spans="1:8">
      <c r="A88" s="298"/>
      <c r="B88" s="231" t="s">
        <v>1773</v>
      </c>
      <c r="C88" s="232"/>
      <c r="D88" s="233"/>
      <c r="E88" s="234"/>
      <c r="F88" s="272"/>
      <c r="G88" s="272"/>
      <c r="H88" s="299"/>
    </row>
    <row r="89" spans="1:8">
      <c r="A89" s="298"/>
      <c r="B89" s="231"/>
      <c r="C89" s="232"/>
      <c r="D89" s="233"/>
      <c r="E89" s="234"/>
      <c r="F89" s="272"/>
      <c r="G89" s="272"/>
      <c r="H89" s="299">
        <f>SUM(G87:G88)</f>
        <v>71100000</v>
      </c>
    </row>
    <row r="90" spans="1:8">
      <c r="A90" s="238" t="s">
        <v>1774</v>
      </c>
      <c r="B90" s="224" t="s">
        <v>1775</v>
      </c>
      <c r="C90" s="224"/>
      <c r="D90" s="225"/>
      <c r="E90" s="225"/>
      <c r="F90" s="226"/>
      <c r="G90" s="226"/>
      <c r="H90" s="227"/>
    </row>
    <row r="91" spans="1:8">
      <c r="A91" s="212">
        <v>1</v>
      </c>
      <c r="B91" s="268" t="s">
        <v>1776</v>
      </c>
      <c r="C91" s="268"/>
      <c r="D91" s="269">
        <v>10</v>
      </c>
      <c r="E91" s="269" t="s">
        <v>645</v>
      </c>
      <c r="F91" s="229">
        <v>25000</v>
      </c>
      <c r="G91" s="229">
        <f t="shared" ref="G91:G113" si="6">SUM(D91*F91)</f>
        <v>250000</v>
      </c>
      <c r="H91" s="230"/>
    </row>
    <row r="92" spans="1:8">
      <c r="A92" s="212">
        <v>2</v>
      </c>
      <c r="B92" s="219" t="s">
        <v>1777</v>
      </c>
      <c r="C92" s="219"/>
      <c r="D92" s="220">
        <v>3</v>
      </c>
      <c r="E92" s="269" t="s">
        <v>645</v>
      </c>
      <c r="F92" s="228">
        <v>300000</v>
      </c>
      <c r="G92" s="229">
        <f t="shared" si="6"/>
        <v>900000</v>
      </c>
      <c r="H92" s="230"/>
    </row>
    <row r="93" spans="1:8">
      <c r="A93" s="212">
        <v>3</v>
      </c>
      <c r="B93" s="219" t="s">
        <v>1778</v>
      </c>
      <c r="C93" s="219"/>
      <c r="D93" s="220">
        <v>2</v>
      </c>
      <c r="E93" s="221" t="s">
        <v>663</v>
      </c>
      <c r="F93" s="228">
        <v>200000</v>
      </c>
      <c r="G93" s="229">
        <f t="shared" si="6"/>
        <v>400000</v>
      </c>
      <c r="H93" s="230"/>
    </row>
    <row r="94" spans="1:8">
      <c r="A94" s="212">
        <v>4</v>
      </c>
      <c r="B94" s="219" t="s">
        <v>1779</v>
      </c>
      <c r="C94" s="219"/>
      <c r="D94" s="220">
        <v>100</v>
      </c>
      <c r="E94" s="221" t="s">
        <v>621</v>
      </c>
      <c r="F94" s="228">
        <v>2000</v>
      </c>
      <c r="G94" s="229">
        <f t="shared" si="6"/>
        <v>200000</v>
      </c>
      <c r="H94" s="230"/>
    </row>
    <row r="95" spans="1:8">
      <c r="A95" s="212">
        <v>5</v>
      </c>
      <c r="B95" s="219" t="s">
        <v>1780</v>
      </c>
      <c r="C95" s="219"/>
      <c r="D95" s="220">
        <v>2</v>
      </c>
      <c r="E95" s="221" t="s">
        <v>645</v>
      </c>
      <c r="F95" s="228">
        <v>120000</v>
      </c>
      <c r="G95" s="229">
        <f t="shared" si="6"/>
        <v>240000</v>
      </c>
      <c r="H95" s="230"/>
    </row>
    <row r="96" spans="1:8">
      <c r="A96" s="212">
        <v>6</v>
      </c>
      <c r="B96" s="219" t="s">
        <v>1781</v>
      </c>
      <c r="C96" s="219"/>
      <c r="D96" s="220">
        <v>5</v>
      </c>
      <c r="E96" s="221" t="s">
        <v>621</v>
      </c>
      <c r="F96" s="229">
        <v>100000</v>
      </c>
      <c r="G96" s="229">
        <f t="shared" si="6"/>
        <v>500000</v>
      </c>
      <c r="H96" s="230"/>
    </row>
    <row r="97" spans="1:8">
      <c r="A97" s="212">
        <v>7</v>
      </c>
      <c r="B97" s="268" t="s">
        <v>1782</v>
      </c>
      <c r="C97" s="268"/>
      <c r="D97" s="269">
        <v>5</v>
      </c>
      <c r="E97" s="221" t="s">
        <v>645</v>
      </c>
      <c r="F97" s="229">
        <v>100000</v>
      </c>
      <c r="G97" s="229">
        <f t="shared" si="6"/>
        <v>500000</v>
      </c>
      <c r="H97" s="230"/>
    </row>
    <row r="98" spans="1:8">
      <c r="A98" s="212">
        <v>8</v>
      </c>
      <c r="B98" s="268" t="s">
        <v>1783</v>
      </c>
      <c r="C98" s="268"/>
      <c r="D98" s="269">
        <v>5</v>
      </c>
      <c r="E98" s="221" t="s">
        <v>645</v>
      </c>
      <c r="F98" s="229">
        <v>100000</v>
      </c>
      <c r="G98" s="229">
        <f t="shared" si="6"/>
        <v>500000</v>
      </c>
      <c r="H98" s="230"/>
    </row>
    <row r="99" spans="1:8">
      <c r="A99" s="212">
        <v>9</v>
      </c>
      <c r="B99" s="219" t="s">
        <v>1784</v>
      </c>
      <c r="C99" s="219"/>
      <c r="D99" s="220">
        <v>3</v>
      </c>
      <c r="E99" s="221" t="s">
        <v>645</v>
      </c>
      <c r="F99" s="228">
        <v>500000</v>
      </c>
      <c r="G99" s="229">
        <f t="shared" si="6"/>
        <v>1500000</v>
      </c>
      <c r="H99" s="230"/>
    </row>
    <row r="100" spans="1:8">
      <c r="A100" s="212">
        <v>10</v>
      </c>
      <c r="B100" s="268" t="s">
        <v>1785</v>
      </c>
      <c r="C100" s="268"/>
      <c r="D100" s="269">
        <v>10</v>
      </c>
      <c r="E100" s="221" t="s">
        <v>645</v>
      </c>
      <c r="F100" s="229">
        <v>65000</v>
      </c>
      <c r="G100" s="229">
        <f t="shared" si="6"/>
        <v>650000</v>
      </c>
      <c r="H100" s="230"/>
    </row>
    <row r="101" spans="1:8">
      <c r="A101" s="212">
        <v>11</v>
      </c>
      <c r="B101" s="219" t="s">
        <v>1786</v>
      </c>
      <c r="C101" s="219"/>
      <c r="D101" s="221">
        <v>10</v>
      </c>
      <c r="E101" s="221" t="s">
        <v>645</v>
      </c>
      <c r="F101" s="215">
        <v>65000</v>
      </c>
      <c r="G101" s="229">
        <f t="shared" si="6"/>
        <v>650000</v>
      </c>
      <c r="H101" s="230"/>
    </row>
    <row r="102" spans="1:8">
      <c r="A102" s="212">
        <v>12</v>
      </c>
      <c r="B102" s="219" t="s">
        <v>1729</v>
      </c>
      <c r="C102" s="219"/>
      <c r="D102" s="220">
        <v>10</v>
      </c>
      <c r="E102" s="221" t="s">
        <v>645</v>
      </c>
      <c r="F102" s="215">
        <v>150000</v>
      </c>
      <c r="G102" s="229">
        <f t="shared" si="6"/>
        <v>1500000</v>
      </c>
      <c r="H102" s="230"/>
    </row>
    <row r="103" spans="1:8">
      <c r="A103" s="212">
        <v>13</v>
      </c>
      <c r="B103" s="268" t="s">
        <v>1787</v>
      </c>
      <c r="C103" s="268"/>
      <c r="D103" s="269">
        <v>10</v>
      </c>
      <c r="E103" s="269" t="s">
        <v>621</v>
      </c>
      <c r="F103" s="229">
        <v>25000</v>
      </c>
      <c r="G103" s="229">
        <f t="shared" si="6"/>
        <v>250000</v>
      </c>
      <c r="H103" s="230"/>
    </row>
    <row r="104" spans="1:8">
      <c r="A104" s="212">
        <v>14</v>
      </c>
      <c r="B104" s="219" t="s">
        <v>1788</v>
      </c>
      <c r="C104" s="219"/>
      <c r="D104" s="221">
        <v>500</v>
      </c>
      <c r="E104" s="221" t="s">
        <v>621</v>
      </c>
      <c r="F104" s="228">
        <v>1500</v>
      </c>
      <c r="G104" s="229">
        <f t="shared" si="6"/>
        <v>750000</v>
      </c>
      <c r="H104" s="230"/>
    </row>
    <row r="105" spans="1:8">
      <c r="A105" s="212">
        <v>15</v>
      </c>
      <c r="B105" s="268" t="s">
        <v>1789</v>
      </c>
      <c r="C105" s="268"/>
      <c r="D105" s="221">
        <v>5</v>
      </c>
      <c r="E105" s="221" t="s">
        <v>645</v>
      </c>
      <c r="F105" s="229">
        <v>200000</v>
      </c>
      <c r="G105" s="229">
        <f t="shared" si="6"/>
        <v>1000000</v>
      </c>
      <c r="H105" s="230"/>
    </row>
    <row r="106" spans="1:8">
      <c r="A106" s="212">
        <v>16</v>
      </c>
      <c r="B106" s="219" t="s">
        <v>1790</v>
      </c>
      <c r="C106" s="219"/>
      <c r="D106" s="220">
        <v>2</v>
      </c>
      <c r="E106" s="221" t="s">
        <v>627</v>
      </c>
      <c r="F106" s="215">
        <v>200000</v>
      </c>
      <c r="G106" s="229">
        <f t="shared" si="6"/>
        <v>400000</v>
      </c>
      <c r="H106" s="230"/>
    </row>
    <row r="107" spans="1:8">
      <c r="A107" s="212">
        <v>17</v>
      </c>
      <c r="B107" s="219" t="s">
        <v>1791</v>
      </c>
      <c r="C107" s="219"/>
      <c r="D107" s="221">
        <v>1</v>
      </c>
      <c r="E107" s="221" t="s">
        <v>1698</v>
      </c>
      <c r="F107" s="228">
        <v>100000</v>
      </c>
      <c r="G107" s="229">
        <f t="shared" si="6"/>
        <v>100000</v>
      </c>
      <c r="H107" s="230"/>
    </row>
    <row r="108" spans="1:8">
      <c r="A108" s="212">
        <v>18</v>
      </c>
      <c r="B108" s="219" t="s">
        <v>1792</v>
      </c>
      <c r="C108" s="219"/>
      <c r="D108" s="220">
        <v>5</v>
      </c>
      <c r="E108" s="221" t="s">
        <v>1698</v>
      </c>
      <c r="F108" s="215">
        <v>30000</v>
      </c>
      <c r="G108" s="229">
        <f t="shared" si="6"/>
        <v>150000</v>
      </c>
      <c r="H108" s="230"/>
    </row>
    <row r="109" spans="1:8">
      <c r="A109" s="212">
        <v>19</v>
      </c>
      <c r="B109" s="268" t="s">
        <v>1793</v>
      </c>
      <c r="C109" s="268"/>
      <c r="D109" s="269">
        <v>10</v>
      </c>
      <c r="E109" s="269" t="s">
        <v>645</v>
      </c>
      <c r="F109" s="229">
        <v>150000</v>
      </c>
      <c r="G109" s="229">
        <f t="shared" si="6"/>
        <v>1500000</v>
      </c>
      <c r="H109" s="230"/>
    </row>
    <row r="110" spans="1:8">
      <c r="A110" s="212">
        <v>20</v>
      </c>
      <c r="B110" s="268" t="s">
        <v>1794</v>
      </c>
      <c r="C110" s="268"/>
      <c r="D110" s="269">
        <v>1</v>
      </c>
      <c r="E110" s="269" t="s">
        <v>645</v>
      </c>
      <c r="F110" s="229">
        <v>180000</v>
      </c>
      <c r="G110" s="229">
        <f t="shared" si="6"/>
        <v>180000</v>
      </c>
      <c r="H110" s="230"/>
    </row>
    <row r="111" spans="1:8">
      <c r="A111" s="212">
        <v>21</v>
      </c>
      <c r="B111" s="268" t="s">
        <v>1795</v>
      </c>
      <c r="C111" s="268"/>
      <c r="D111" s="269">
        <v>5</v>
      </c>
      <c r="E111" s="269" t="s">
        <v>645</v>
      </c>
      <c r="F111" s="229">
        <v>150000</v>
      </c>
      <c r="G111" s="229">
        <f t="shared" si="6"/>
        <v>750000</v>
      </c>
      <c r="H111" s="230"/>
    </row>
    <row r="112" spans="1:8">
      <c r="A112" s="212">
        <v>22</v>
      </c>
      <c r="B112" s="268" t="s">
        <v>1769</v>
      </c>
      <c r="C112" s="268"/>
      <c r="D112" s="269">
        <v>4</v>
      </c>
      <c r="E112" s="269" t="s">
        <v>1796</v>
      </c>
      <c r="F112" s="229">
        <v>10000</v>
      </c>
      <c r="G112" s="229">
        <f t="shared" si="6"/>
        <v>40000</v>
      </c>
      <c r="H112" s="230"/>
    </row>
    <row r="113" spans="1:8">
      <c r="A113" s="212">
        <v>23</v>
      </c>
      <c r="B113" s="219" t="s">
        <v>1797</v>
      </c>
      <c r="C113" s="219"/>
      <c r="D113" s="221">
        <v>2</v>
      </c>
      <c r="E113" s="221" t="s">
        <v>663</v>
      </c>
      <c r="F113" s="228">
        <v>200000</v>
      </c>
      <c r="G113" s="229">
        <f t="shared" si="6"/>
        <v>400000</v>
      </c>
      <c r="H113" s="230"/>
    </row>
    <row r="114" spans="1:8">
      <c r="A114" s="212"/>
      <c r="B114" s="219"/>
      <c r="C114" s="219"/>
      <c r="D114" s="221"/>
      <c r="E114" s="221"/>
      <c r="F114" s="228"/>
      <c r="G114" s="229"/>
      <c r="H114" s="222">
        <f>SUM(G91:G114)</f>
        <v>13310000</v>
      </c>
    </row>
    <row r="115" spans="1:8">
      <c r="A115" s="238" t="s">
        <v>1798</v>
      </c>
      <c r="B115" s="224" t="s">
        <v>1799</v>
      </c>
      <c r="C115" s="307"/>
      <c r="D115" s="308"/>
      <c r="E115" s="308"/>
      <c r="F115" s="309"/>
      <c r="G115" s="309"/>
      <c r="H115" s="310"/>
    </row>
    <row r="116" spans="1:8">
      <c r="A116" s="212">
        <v>1</v>
      </c>
      <c r="B116" s="311" t="s">
        <v>1800</v>
      </c>
      <c r="C116" s="271"/>
      <c r="D116" s="233">
        <v>5</v>
      </c>
      <c r="E116" s="233" t="s">
        <v>1801</v>
      </c>
      <c r="F116" s="272">
        <v>70000</v>
      </c>
      <c r="G116" s="272">
        <f t="shared" ref="G116:G179" si="7">SUM(D116*F116)</f>
        <v>350000</v>
      </c>
      <c r="H116" s="237"/>
    </row>
    <row r="117" spans="1:8">
      <c r="A117" s="212">
        <v>2</v>
      </c>
      <c r="B117" s="311" t="s">
        <v>1802</v>
      </c>
      <c r="C117" s="271"/>
      <c r="D117" s="233">
        <v>12</v>
      </c>
      <c r="E117" s="233" t="s">
        <v>1801</v>
      </c>
      <c r="F117" s="272">
        <v>75000</v>
      </c>
      <c r="G117" s="272">
        <f t="shared" si="7"/>
        <v>900000</v>
      </c>
      <c r="H117" s="237"/>
    </row>
    <row r="118" spans="1:8">
      <c r="A118" s="212">
        <v>3</v>
      </c>
      <c r="B118" s="311" t="s">
        <v>1803</v>
      </c>
      <c r="C118" s="271"/>
      <c r="D118" s="233">
        <v>24</v>
      </c>
      <c r="E118" s="233" t="s">
        <v>634</v>
      </c>
      <c r="F118" s="272">
        <v>30000</v>
      </c>
      <c r="G118" s="272">
        <f t="shared" si="7"/>
        <v>720000</v>
      </c>
      <c r="H118" s="237"/>
    </row>
    <row r="119" spans="1:8">
      <c r="A119" s="212">
        <v>4</v>
      </c>
      <c r="B119" s="311" t="s">
        <v>1804</v>
      </c>
      <c r="C119" s="271"/>
      <c r="D119" s="233">
        <v>20</v>
      </c>
      <c r="E119" s="233" t="s">
        <v>1805</v>
      </c>
      <c r="F119" s="272">
        <v>4700</v>
      </c>
      <c r="G119" s="272">
        <f t="shared" si="7"/>
        <v>94000</v>
      </c>
      <c r="H119" s="237"/>
    </row>
    <row r="120" spans="1:8">
      <c r="A120" s="212">
        <v>5</v>
      </c>
      <c r="B120" s="311" t="s">
        <v>1806</v>
      </c>
      <c r="C120" s="271"/>
      <c r="D120" s="233">
        <v>20</v>
      </c>
      <c r="E120" s="233" t="s">
        <v>1805</v>
      </c>
      <c r="F120" s="272">
        <v>5000</v>
      </c>
      <c r="G120" s="272">
        <f t="shared" si="7"/>
        <v>100000</v>
      </c>
      <c r="H120" s="237"/>
    </row>
    <row r="121" spans="1:8">
      <c r="A121" s="212">
        <v>6</v>
      </c>
      <c r="B121" s="311" t="s">
        <v>1807</v>
      </c>
      <c r="C121" s="271"/>
      <c r="D121" s="233">
        <v>10</v>
      </c>
      <c r="E121" s="233" t="s">
        <v>1805</v>
      </c>
      <c r="F121" s="272">
        <v>300000</v>
      </c>
      <c r="G121" s="272">
        <f t="shared" si="7"/>
        <v>3000000</v>
      </c>
      <c r="H121" s="237"/>
    </row>
    <row r="122" spans="1:8">
      <c r="A122" s="212">
        <v>7</v>
      </c>
      <c r="B122" s="311" t="s">
        <v>1808</v>
      </c>
      <c r="C122" s="271"/>
      <c r="D122" s="233">
        <v>10</v>
      </c>
      <c r="E122" s="233" t="s">
        <v>1805</v>
      </c>
      <c r="F122" s="272">
        <v>250000</v>
      </c>
      <c r="G122" s="272">
        <f t="shared" si="7"/>
        <v>2500000</v>
      </c>
      <c r="H122" s="237"/>
    </row>
    <row r="123" spans="1:8">
      <c r="A123" s="212">
        <v>8</v>
      </c>
      <c r="B123" s="311" t="s">
        <v>1809</v>
      </c>
      <c r="C123" s="271"/>
      <c r="D123" s="233">
        <v>2</v>
      </c>
      <c r="E123" s="233" t="s">
        <v>1805</v>
      </c>
      <c r="F123" s="272">
        <v>32000</v>
      </c>
      <c r="G123" s="272">
        <f t="shared" si="7"/>
        <v>64000</v>
      </c>
      <c r="H123" s="237"/>
    </row>
    <row r="124" spans="1:8">
      <c r="A124" s="212">
        <v>9</v>
      </c>
      <c r="B124" s="311" t="s">
        <v>1810</v>
      </c>
      <c r="C124" s="271"/>
      <c r="D124" s="233">
        <v>10</v>
      </c>
      <c r="E124" s="233" t="s">
        <v>1805</v>
      </c>
      <c r="F124" s="272">
        <v>150000</v>
      </c>
      <c r="G124" s="272">
        <f t="shared" si="7"/>
        <v>1500000</v>
      </c>
      <c r="H124" s="237"/>
    </row>
    <row r="125" spans="1:8">
      <c r="A125" s="212">
        <v>10</v>
      </c>
      <c r="B125" s="311" t="s">
        <v>1811</v>
      </c>
      <c r="C125" s="271"/>
      <c r="D125" s="233">
        <v>10</v>
      </c>
      <c r="E125" s="233" t="s">
        <v>1805</v>
      </c>
      <c r="F125" s="272">
        <v>150000</v>
      </c>
      <c r="G125" s="272">
        <f t="shared" si="7"/>
        <v>1500000</v>
      </c>
      <c r="H125" s="237"/>
    </row>
    <row r="126" spans="1:8">
      <c r="A126" s="212">
        <v>11</v>
      </c>
      <c r="B126" s="311" t="s">
        <v>1812</v>
      </c>
      <c r="C126" s="271"/>
      <c r="D126" s="233">
        <v>10</v>
      </c>
      <c r="E126" s="233" t="s">
        <v>1801</v>
      </c>
      <c r="F126" s="272">
        <v>25000</v>
      </c>
      <c r="G126" s="272">
        <f t="shared" si="7"/>
        <v>250000</v>
      </c>
      <c r="H126" s="237"/>
    </row>
    <row r="127" spans="1:8">
      <c r="A127" s="212">
        <v>12</v>
      </c>
      <c r="B127" s="311" t="s">
        <v>1813</v>
      </c>
      <c r="C127" s="271"/>
      <c r="D127" s="233">
        <v>10</v>
      </c>
      <c r="E127" s="233" t="s">
        <v>1801</v>
      </c>
      <c r="F127" s="272">
        <v>25000</v>
      </c>
      <c r="G127" s="272">
        <f t="shared" si="7"/>
        <v>250000</v>
      </c>
      <c r="H127" s="237"/>
    </row>
    <row r="128" spans="1:8">
      <c r="A128" s="212">
        <v>13</v>
      </c>
      <c r="B128" s="311" t="s">
        <v>1814</v>
      </c>
      <c r="C128" s="271"/>
      <c r="D128" s="233">
        <v>10</v>
      </c>
      <c r="E128" s="233" t="s">
        <v>1801</v>
      </c>
      <c r="F128" s="272">
        <v>25000</v>
      </c>
      <c r="G128" s="272">
        <f t="shared" si="7"/>
        <v>250000</v>
      </c>
      <c r="H128" s="237"/>
    </row>
    <row r="129" spans="1:8">
      <c r="A129" s="212">
        <v>14</v>
      </c>
      <c r="B129" s="311" t="s">
        <v>1815</v>
      </c>
      <c r="C129" s="271"/>
      <c r="D129" s="233">
        <v>24</v>
      </c>
      <c r="E129" s="233" t="s">
        <v>621</v>
      </c>
      <c r="F129" s="272">
        <v>110000</v>
      </c>
      <c r="G129" s="272">
        <f t="shared" si="7"/>
        <v>2640000</v>
      </c>
      <c r="H129" s="237"/>
    </row>
    <row r="130" spans="1:8">
      <c r="A130" s="212">
        <v>15</v>
      </c>
      <c r="B130" s="270" t="s">
        <v>1816</v>
      </c>
      <c r="C130" s="271"/>
      <c r="D130" s="232">
        <v>12</v>
      </c>
      <c r="E130" s="233" t="s">
        <v>621</v>
      </c>
      <c r="F130" s="272">
        <v>70000</v>
      </c>
      <c r="G130" s="272">
        <f t="shared" si="7"/>
        <v>840000</v>
      </c>
      <c r="H130" s="312"/>
    </row>
    <row r="131" spans="1:8">
      <c r="A131" s="212">
        <v>16</v>
      </c>
      <c r="B131" s="311" t="s">
        <v>1817</v>
      </c>
      <c r="C131" s="271"/>
      <c r="D131" s="233">
        <v>15</v>
      </c>
      <c r="E131" s="233" t="s">
        <v>621</v>
      </c>
      <c r="F131" s="272">
        <v>30000</v>
      </c>
      <c r="G131" s="272">
        <f t="shared" si="7"/>
        <v>450000</v>
      </c>
      <c r="H131" s="237"/>
    </row>
    <row r="132" spans="1:8">
      <c r="A132" s="212">
        <v>17</v>
      </c>
      <c r="B132" s="311" t="s">
        <v>1818</v>
      </c>
      <c r="C132" s="271"/>
      <c r="D132" s="233">
        <v>15</v>
      </c>
      <c r="E132" s="233" t="s">
        <v>621</v>
      </c>
      <c r="F132" s="272">
        <v>20000</v>
      </c>
      <c r="G132" s="272">
        <f t="shared" si="7"/>
        <v>300000</v>
      </c>
      <c r="H132" s="237"/>
    </row>
    <row r="133" spans="1:8">
      <c r="A133" s="212">
        <v>18</v>
      </c>
      <c r="B133" s="311" t="s">
        <v>1819</v>
      </c>
      <c r="C133" s="271"/>
      <c r="D133" s="233">
        <v>15</v>
      </c>
      <c r="E133" s="233" t="s">
        <v>621</v>
      </c>
      <c r="F133" s="272">
        <v>15000</v>
      </c>
      <c r="G133" s="272">
        <f t="shared" si="7"/>
        <v>225000</v>
      </c>
      <c r="H133" s="237"/>
    </row>
    <row r="134" spans="1:8">
      <c r="A134" s="212">
        <v>19</v>
      </c>
      <c r="B134" s="311" t="s">
        <v>1820</v>
      </c>
      <c r="C134" s="271"/>
      <c r="D134" s="233">
        <v>10</v>
      </c>
      <c r="E134" s="233" t="s">
        <v>621</v>
      </c>
      <c r="F134" s="272">
        <v>75000</v>
      </c>
      <c r="G134" s="272">
        <f t="shared" si="7"/>
        <v>750000</v>
      </c>
      <c r="H134" s="237"/>
    </row>
    <row r="135" spans="1:8">
      <c r="A135" s="212">
        <v>20</v>
      </c>
      <c r="B135" s="311" t="s">
        <v>1821</v>
      </c>
      <c r="C135" s="271"/>
      <c r="D135" s="233">
        <v>10</v>
      </c>
      <c r="E135" s="233" t="s">
        <v>621</v>
      </c>
      <c r="F135" s="272">
        <v>120000</v>
      </c>
      <c r="G135" s="272">
        <f t="shared" si="7"/>
        <v>1200000</v>
      </c>
      <c r="H135" s="237"/>
    </row>
    <row r="136" spans="1:8">
      <c r="A136" s="212">
        <v>21</v>
      </c>
      <c r="B136" s="311" t="s">
        <v>1822</v>
      </c>
      <c r="C136" s="271"/>
      <c r="D136" s="233">
        <v>10</v>
      </c>
      <c r="E136" s="233" t="s">
        <v>621</v>
      </c>
      <c r="F136" s="272">
        <v>100000</v>
      </c>
      <c r="G136" s="272">
        <f t="shared" si="7"/>
        <v>1000000</v>
      </c>
      <c r="H136" s="237"/>
    </row>
    <row r="137" spans="1:8">
      <c r="A137" s="212">
        <v>22</v>
      </c>
      <c r="B137" s="311" t="s">
        <v>1823</v>
      </c>
      <c r="C137" s="271"/>
      <c r="D137" s="233">
        <v>10</v>
      </c>
      <c r="E137" s="233" t="s">
        <v>621</v>
      </c>
      <c r="F137" s="272">
        <v>100000</v>
      </c>
      <c r="G137" s="272">
        <f t="shared" si="7"/>
        <v>1000000</v>
      </c>
      <c r="H137" s="237"/>
    </row>
    <row r="138" spans="1:8">
      <c r="A138" s="212">
        <v>23</v>
      </c>
      <c r="B138" s="311" t="s">
        <v>1824</v>
      </c>
      <c r="C138" s="271"/>
      <c r="D138" s="233">
        <v>2</v>
      </c>
      <c r="E138" s="233" t="s">
        <v>621</v>
      </c>
      <c r="F138" s="272">
        <v>300000</v>
      </c>
      <c r="G138" s="272">
        <f t="shared" si="7"/>
        <v>600000</v>
      </c>
      <c r="H138" s="237"/>
    </row>
    <row r="139" spans="1:8">
      <c r="A139" s="212">
        <v>24</v>
      </c>
      <c r="B139" s="311" t="s">
        <v>1825</v>
      </c>
      <c r="C139" s="271"/>
      <c r="D139" s="233">
        <v>2</v>
      </c>
      <c r="E139" s="233" t="s">
        <v>621</v>
      </c>
      <c r="F139" s="272">
        <v>300000</v>
      </c>
      <c r="G139" s="272">
        <f t="shared" si="7"/>
        <v>600000</v>
      </c>
      <c r="H139" s="237"/>
    </row>
    <row r="140" spans="1:8">
      <c r="A140" s="212">
        <v>25</v>
      </c>
      <c r="B140" s="311" t="s">
        <v>1826</v>
      </c>
      <c r="C140" s="271"/>
      <c r="D140" s="233">
        <v>2</v>
      </c>
      <c r="E140" s="233" t="s">
        <v>621</v>
      </c>
      <c r="F140" s="272">
        <v>300000</v>
      </c>
      <c r="G140" s="272">
        <f t="shared" si="7"/>
        <v>600000</v>
      </c>
      <c r="H140" s="237"/>
    </row>
    <row r="141" spans="1:8">
      <c r="A141" s="212">
        <v>26</v>
      </c>
      <c r="B141" s="311" t="s">
        <v>1827</v>
      </c>
      <c r="C141" s="271"/>
      <c r="D141" s="233">
        <v>2</v>
      </c>
      <c r="E141" s="233" t="s">
        <v>621</v>
      </c>
      <c r="F141" s="272">
        <v>300000</v>
      </c>
      <c r="G141" s="272">
        <f t="shared" si="7"/>
        <v>600000</v>
      </c>
      <c r="H141" s="237"/>
    </row>
    <row r="142" spans="1:8">
      <c r="A142" s="212">
        <v>27</v>
      </c>
      <c r="B142" s="311" t="s">
        <v>1828</v>
      </c>
      <c r="C142" s="271"/>
      <c r="D142" s="233">
        <v>24</v>
      </c>
      <c r="E142" s="233" t="s">
        <v>621</v>
      </c>
      <c r="F142" s="272">
        <v>100000</v>
      </c>
      <c r="G142" s="272">
        <f t="shared" si="7"/>
        <v>2400000</v>
      </c>
      <c r="H142" s="237"/>
    </row>
    <row r="143" spans="1:8">
      <c r="A143" s="212">
        <v>28</v>
      </c>
      <c r="B143" s="270" t="s">
        <v>1829</v>
      </c>
      <c r="C143" s="271"/>
      <c r="D143" s="232">
        <v>50</v>
      </c>
      <c r="E143" s="233" t="s">
        <v>621</v>
      </c>
      <c r="F143" s="272">
        <v>210000</v>
      </c>
      <c r="G143" s="272">
        <f t="shared" si="7"/>
        <v>10500000</v>
      </c>
      <c r="H143" s="312" t="e">
        <f>SUM(#REF!)</f>
        <v>#REF!</v>
      </c>
    </row>
    <row r="144" spans="1:8">
      <c r="A144" s="212">
        <v>29</v>
      </c>
      <c r="B144" s="270" t="s">
        <v>1743</v>
      </c>
      <c r="C144" s="271"/>
      <c r="D144" s="232">
        <v>50</v>
      </c>
      <c r="E144" s="233" t="s">
        <v>621</v>
      </c>
      <c r="F144" s="272">
        <v>220000</v>
      </c>
      <c r="G144" s="272">
        <f t="shared" si="7"/>
        <v>11000000</v>
      </c>
      <c r="H144" s="237"/>
    </row>
    <row r="145" spans="1:8">
      <c r="A145" s="212">
        <v>30</v>
      </c>
      <c r="B145" s="270" t="s">
        <v>1830</v>
      </c>
      <c r="C145" s="271"/>
      <c r="D145" s="232">
        <v>50</v>
      </c>
      <c r="E145" s="233" t="s">
        <v>1831</v>
      </c>
      <c r="F145" s="272">
        <v>100000</v>
      </c>
      <c r="G145" s="272">
        <f t="shared" si="7"/>
        <v>5000000</v>
      </c>
      <c r="H145" s="237"/>
    </row>
    <row r="146" spans="1:8">
      <c r="A146" s="212">
        <v>31</v>
      </c>
      <c r="B146" s="311" t="s">
        <v>1832</v>
      </c>
      <c r="C146" s="271"/>
      <c r="D146" s="233">
        <v>30</v>
      </c>
      <c r="E146" s="233" t="s">
        <v>621</v>
      </c>
      <c r="F146" s="272">
        <v>30000</v>
      </c>
      <c r="G146" s="272">
        <f t="shared" si="7"/>
        <v>900000</v>
      </c>
      <c r="H146" s="237"/>
    </row>
    <row r="147" spans="1:8">
      <c r="A147" s="212">
        <v>32</v>
      </c>
      <c r="B147" s="311" t="s">
        <v>1833</v>
      </c>
      <c r="C147" s="271"/>
      <c r="D147" s="233">
        <v>30</v>
      </c>
      <c r="E147" s="233" t="s">
        <v>621</v>
      </c>
      <c r="F147" s="272">
        <v>40000</v>
      </c>
      <c r="G147" s="272">
        <f t="shared" si="7"/>
        <v>1200000</v>
      </c>
      <c r="H147" s="237"/>
    </row>
    <row r="148" spans="1:8">
      <c r="A148" s="212">
        <v>33</v>
      </c>
      <c r="B148" s="313" t="s">
        <v>1834</v>
      </c>
      <c r="C148" s="271"/>
      <c r="D148" s="232">
        <v>5</v>
      </c>
      <c r="E148" s="233" t="s">
        <v>621</v>
      </c>
      <c r="F148" s="272">
        <v>120000</v>
      </c>
      <c r="G148" s="272">
        <f t="shared" si="7"/>
        <v>600000</v>
      </c>
      <c r="H148" s="237"/>
    </row>
    <row r="149" spans="1:8">
      <c r="A149" s="212">
        <v>34</v>
      </c>
      <c r="B149" s="313" t="s">
        <v>1835</v>
      </c>
      <c r="C149" s="271"/>
      <c r="D149" s="232">
        <v>5</v>
      </c>
      <c r="E149" s="233" t="s">
        <v>621</v>
      </c>
      <c r="F149" s="272">
        <v>165000</v>
      </c>
      <c r="G149" s="272">
        <f t="shared" si="7"/>
        <v>825000</v>
      </c>
      <c r="H149" s="237"/>
    </row>
    <row r="150" spans="1:8">
      <c r="A150" s="212">
        <v>35</v>
      </c>
      <c r="B150" s="313" t="s">
        <v>1836</v>
      </c>
      <c r="C150" s="271"/>
      <c r="D150" s="232">
        <v>50</v>
      </c>
      <c r="E150" s="233" t="s">
        <v>621</v>
      </c>
      <c r="F150" s="272">
        <v>6000</v>
      </c>
      <c r="G150" s="272">
        <f t="shared" si="7"/>
        <v>300000</v>
      </c>
      <c r="H150" s="237"/>
    </row>
    <row r="151" spans="1:8">
      <c r="A151" s="212">
        <v>36</v>
      </c>
      <c r="B151" s="313" t="s">
        <v>1837</v>
      </c>
      <c r="C151" s="271"/>
      <c r="D151" s="232">
        <v>1</v>
      </c>
      <c r="E151" s="233" t="s">
        <v>634</v>
      </c>
      <c r="F151" s="272">
        <v>250000</v>
      </c>
      <c r="G151" s="272">
        <f t="shared" si="7"/>
        <v>250000</v>
      </c>
      <c r="H151" s="237"/>
    </row>
    <row r="152" spans="1:8">
      <c r="A152" s="212">
        <v>37</v>
      </c>
      <c r="B152" s="313" t="s">
        <v>1838</v>
      </c>
      <c r="C152" s="271"/>
      <c r="D152" s="232">
        <v>1</v>
      </c>
      <c r="E152" s="233" t="s">
        <v>634</v>
      </c>
      <c r="F152" s="272">
        <v>250000</v>
      </c>
      <c r="G152" s="272">
        <f t="shared" si="7"/>
        <v>250000</v>
      </c>
      <c r="H152" s="237"/>
    </row>
    <row r="153" spans="1:8">
      <c r="A153" s="212">
        <v>38</v>
      </c>
      <c r="B153" s="231" t="s">
        <v>1839</v>
      </c>
      <c r="C153" s="4"/>
      <c r="D153" s="290">
        <v>10</v>
      </c>
      <c r="E153" s="314" t="s">
        <v>671</v>
      </c>
      <c r="F153" s="218">
        <v>150000</v>
      </c>
      <c r="G153" s="216">
        <f t="shared" si="7"/>
        <v>1500000</v>
      </c>
      <c r="H153" s="312"/>
    </row>
    <row r="154" spans="1:8">
      <c r="A154" s="212">
        <v>39</v>
      </c>
      <c r="B154" s="231" t="s">
        <v>1840</v>
      </c>
      <c r="C154" s="289"/>
      <c r="D154" s="290">
        <v>10</v>
      </c>
      <c r="E154" s="291" t="s">
        <v>1841</v>
      </c>
      <c r="F154" s="216">
        <v>350000</v>
      </c>
      <c r="G154" s="216">
        <f t="shared" si="7"/>
        <v>3500000</v>
      </c>
      <c r="H154" s="312"/>
    </row>
    <row r="155" spans="1:8">
      <c r="A155" s="212">
        <v>40</v>
      </c>
      <c r="B155" s="231" t="s">
        <v>1785</v>
      </c>
      <c r="C155" s="315"/>
      <c r="D155" s="232">
        <v>24</v>
      </c>
      <c r="E155" s="233" t="s">
        <v>634</v>
      </c>
      <c r="F155" s="272">
        <v>15000</v>
      </c>
      <c r="G155" s="272">
        <f t="shared" si="7"/>
        <v>360000</v>
      </c>
      <c r="H155" s="312"/>
    </row>
    <row r="156" spans="1:8">
      <c r="A156" s="212">
        <v>41</v>
      </c>
      <c r="B156" s="313" t="s">
        <v>1842</v>
      </c>
      <c r="C156" s="271"/>
      <c r="D156" s="232">
        <v>50</v>
      </c>
      <c r="E156" s="233" t="s">
        <v>621</v>
      </c>
      <c r="F156" s="272">
        <v>80000</v>
      </c>
      <c r="G156" s="272">
        <f t="shared" si="7"/>
        <v>4000000</v>
      </c>
      <c r="H156" s="237"/>
    </row>
    <row r="157" spans="1:8">
      <c r="A157" s="212">
        <v>42</v>
      </c>
      <c r="B157" s="270" t="s">
        <v>1843</v>
      </c>
      <c r="C157" s="271"/>
      <c r="D157" s="232">
        <v>10</v>
      </c>
      <c r="E157" s="233" t="s">
        <v>634</v>
      </c>
      <c r="F157" s="272">
        <v>30000</v>
      </c>
      <c r="G157" s="272">
        <f t="shared" si="7"/>
        <v>300000</v>
      </c>
      <c r="H157" s="237"/>
    </row>
    <row r="158" spans="1:8">
      <c r="A158" s="212">
        <v>43</v>
      </c>
      <c r="B158" s="270" t="s">
        <v>1844</v>
      </c>
      <c r="C158" s="271"/>
      <c r="D158" s="232">
        <v>5</v>
      </c>
      <c r="E158" s="233" t="s">
        <v>634</v>
      </c>
      <c r="F158" s="272">
        <v>190000</v>
      </c>
      <c r="G158" s="272">
        <f t="shared" si="7"/>
        <v>950000</v>
      </c>
      <c r="H158" s="237"/>
    </row>
    <row r="159" spans="1:8">
      <c r="A159" s="212">
        <v>44</v>
      </c>
      <c r="B159" s="313" t="s">
        <v>1845</v>
      </c>
      <c r="C159" s="271"/>
      <c r="D159" s="232">
        <v>20</v>
      </c>
      <c r="E159" s="233" t="s">
        <v>621</v>
      </c>
      <c r="F159" s="272">
        <v>30000</v>
      </c>
      <c r="G159" s="272">
        <f t="shared" si="7"/>
        <v>600000</v>
      </c>
      <c r="H159" s="237"/>
    </row>
    <row r="160" spans="1:8">
      <c r="A160" s="212">
        <v>45</v>
      </c>
      <c r="B160" s="270" t="s">
        <v>1846</v>
      </c>
      <c r="C160" s="271"/>
      <c r="D160" s="232">
        <v>3</v>
      </c>
      <c r="E160" s="233" t="s">
        <v>634</v>
      </c>
      <c r="F160" s="272">
        <v>30000</v>
      </c>
      <c r="G160" s="272">
        <f t="shared" si="7"/>
        <v>90000</v>
      </c>
      <c r="H160" s="237"/>
    </row>
    <row r="161" spans="1:8">
      <c r="A161" s="212">
        <v>46</v>
      </c>
      <c r="B161" s="311" t="s">
        <v>1847</v>
      </c>
      <c r="C161" s="271"/>
      <c r="D161" s="232">
        <v>20</v>
      </c>
      <c r="E161" s="233" t="s">
        <v>621</v>
      </c>
      <c r="F161" s="272">
        <v>300000</v>
      </c>
      <c r="G161" s="272">
        <f t="shared" si="7"/>
        <v>6000000</v>
      </c>
      <c r="H161" s="237"/>
    </row>
    <row r="162" spans="1:8">
      <c r="A162" s="212">
        <v>47</v>
      </c>
      <c r="B162" s="270" t="s">
        <v>1848</v>
      </c>
      <c r="C162" s="271"/>
      <c r="D162" s="232">
        <v>2</v>
      </c>
      <c r="E162" s="233" t="s">
        <v>621</v>
      </c>
      <c r="F162" s="272">
        <v>300000</v>
      </c>
      <c r="G162" s="272">
        <f t="shared" si="7"/>
        <v>600000</v>
      </c>
      <c r="H162" s="237"/>
    </row>
    <row r="163" spans="1:8">
      <c r="A163" s="212">
        <v>48</v>
      </c>
      <c r="B163" s="270" t="s">
        <v>1849</v>
      </c>
      <c r="C163" s="271"/>
      <c r="D163" s="232">
        <v>40</v>
      </c>
      <c r="E163" s="233" t="s">
        <v>621</v>
      </c>
      <c r="F163" s="272">
        <v>15000</v>
      </c>
      <c r="G163" s="272">
        <f t="shared" si="7"/>
        <v>600000</v>
      </c>
      <c r="H163" s="237"/>
    </row>
    <row r="164" spans="1:8">
      <c r="A164" s="212">
        <v>49</v>
      </c>
      <c r="B164" s="270" t="s">
        <v>1850</v>
      </c>
      <c r="C164" s="271"/>
      <c r="D164" s="232">
        <v>4</v>
      </c>
      <c r="E164" s="233" t="s">
        <v>718</v>
      </c>
      <c r="F164" s="272">
        <v>120000</v>
      </c>
      <c r="G164" s="272">
        <f t="shared" si="7"/>
        <v>480000</v>
      </c>
      <c r="H164" s="316"/>
    </row>
    <row r="165" spans="1:8">
      <c r="A165" s="212">
        <v>50</v>
      </c>
      <c r="B165" s="270" t="s">
        <v>1851</v>
      </c>
      <c r="C165" s="271"/>
      <c r="D165" s="232">
        <v>2</v>
      </c>
      <c r="E165" s="233" t="s">
        <v>634</v>
      </c>
      <c r="F165" s="272">
        <v>125000</v>
      </c>
      <c r="G165" s="317">
        <f t="shared" si="7"/>
        <v>250000</v>
      </c>
      <c r="H165" s="237"/>
    </row>
    <row r="166" spans="1:8">
      <c r="A166" s="212">
        <v>51</v>
      </c>
      <c r="B166" s="270" t="s">
        <v>1852</v>
      </c>
      <c r="C166" s="271"/>
      <c r="D166" s="232">
        <v>2</v>
      </c>
      <c r="E166" s="233" t="s">
        <v>634</v>
      </c>
      <c r="F166" s="272">
        <v>125000</v>
      </c>
      <c r="G166" s="317">
        <f t="shared" si="7"/>
        <v>250000</v>
      </c>
      <c r="H166" s="237"/>
    </row>
    <row r="167" spans="1:8">
      <c r="A167" s="212">
        <v>52</v>
      </c>
      <c r="B167" s="270" t="s">
        <v>1853</v>
      </c>
      <c r="C167" s="271"/>
      <c r="D167" s="232">
        <v>2</v>
      </c>
      <c r="E167" s="233" t="s">
        <v>634</v>
      </c>
      <c r="F167" s="272">
        <v>60000</v>
      </c>
      <c r="G167" s="317">
        <f t="shared" si="7"/>
        <v>120000</v>
      </c>
      <c r="H167" s="237"/>
    </row>
    <row r="168" spans="1:8">
      <c r="A168" s="212">
        <v>53</v>
      </c>
      <c r="B168" s="270" t="s">
        <v>1854</v>
      </c>
      <c r="C168" s="271"/>
      <c r="D168" s="232">
        <v>15</v>
      </c>
      <c r="E168" s="233" t="s">
        <v>621</v>
      </c>
      <c r="F168" s="272">
        <v>15000</v>
      </c>
      <c r="G168" s="317">
        <f t="shared" si="7"/>
        <v>225000</v>
      </c>
      <c r="H168" s="237"/>
    </row>
    <row r="169" spans="1:8">
      <c r="A169" s="212">
        <v>54</v>
      </c>
      <c r="B169" s="276" t="s">
        <v>1745</v>
      </c>
      <c r="C169" s="276" t="s">
        <v>1746</v>
      </c>
      <c r="D169" s="232">
        <v>2</v>
      </c>
      <c r="E169" s="233" t="s">
        <v>634</v>
      </c>
      <c r="F169" s="272">
        <v>600000</v>
      </c>
      <c r="G169" s="317">
        <f t="shared" si="7"/>
        <v>1200000</v>
      </c>
      <c r="H169" s="318"/>
    </row>
    <row r="170" spans="1:8">
      <c r="A170" s="212">
        <v>55</v>
      </c>
      <c r="B170" s="319" t="s">
        <v>1747</v>
      </c>
      <c r="C170" s="276" t="s">
        <v>1746</v>
      </c>
      <c r="D170" s="232">
        <v>2</v>
      </c>
      <c r="E170" s="233" t="s">
        <v>634</v>
      </c>
      <c r="F170" s="272">
        <v>350000</v>
      </c>
      <c r="G170" s="317">
        <f t="shared" si="7"/>
        <v>700000</v>
      </c>
      <c r="H170" s="217"/>
    </row>
    <row r="171" spans="1:8">
      <c r="A171" s="212">
        <v>56</v>
      </c>
      <c r="B171" s="270" t="s">
        <v>1855</v>
      </c>
      <c r="C171" s="276" t="s">
        <v>1746</v>
      </c>
      <c r="D171" s="232">
        <v>25</v>
      </c>
      <c r="E171" s="233" t="s">
        <v>621</v>
      </c>
      <c r="F171" s="272">
        <v>12000</v>
      </c>
      <c r="G171" s="272">
        <f t="shared" si="7"/>
        <v>300000</v>
      </c>
      <c r="H171" s="320"/>
    </row>
    <row r="172" spans="1:8">
      <c r="A172" s="212">
        <v>57</v>
      </c>
      <c r="B172" s="270" t="s">
        <v>1748</v>
      </c>
      <c r="C172" s="276" t="s">
        <v>1746</v>
      </c>
      <c r="D172" s="232">
        <v>2</v>
      </c>
      <c r="E172" s="233" t="s">
        <v>634</v>
      </c>
      <c r="F172" s="272">
        <v>400000</v>
      </c>
      <c r="G172" s="272">
        <f t="shared" si="7"/>
        <v>800000</v>
      </c>
      <c r="H172" s="237"/>
    </row>
    <row r="173" spans="1:8">
      <c r="A173" s="212">
        <v>58</v>
      </c>
      <c r="B173" s="270" t="s">
        <v>1856</v>
      </c>
      <c r="C173" s="276" t="s">
        <v>1746</v>
      </c>
      <c r="D173" s="232">
        <v>10</v>
      </c>
      <c r="E173" s="233" t="s">
        <v>621</v>
      </c>
      <c r="F173" s="272">
        <v>15000</v>
      </c>
      <c r="G173" s="272">
        <f t="shared" si="7"/>
        <v>150000</v>
      </c>
      <c r="H173" s="237"/>
    </row>
    <row r="174" spans="1:8">
      <c r="A174" s="212">
        <v>59</v>
      </c>
      <c r="B174" s="270" t="s">
        <v>1749</v>
      </c>
      <c r="C174" s="276" t="s">
        <v>1746</v>
      </c>
      <c r="D174" s="232">
        <v>2</v>
      </c>
      <c r="E174" s="233" t="s">
        <v>634</v>
      </c>
      <c r="F174" s="272">
        <v>500000</v>
      </c>
      <c r="G174" s="272">
        <f t="shared" si="7"/>
        <v>1000000</v>
      </c>
      <c r="H174" s="318"/>
    </row>
    <row r="175" spans="1:8">
      <c r="A175" s="212">
        <v>60</v>
      </c>
      <c r="B175" s="270" t="s">
        <v>1857</v>
      </c>
      <c r="C175" s="271"/>
      <c r="D175" s="232">
        <v>6</v>
      </c>
      <c r="E175" s="233" t="s">
        <v>634</v>
      </c>
      <c r="F175" s="272">
        <v>150000</v>
      </c>
      <c r="G175" s="272">
        <f t="shared" si="7"/>
        <v>900000</v>
      </c>
      <c r="H175" s="312"/>
    </row>
    <row r="176" spans="1:8">
      <c r="A176" s="212">
        <v>61</v>
      </c>
      <c r="B176" s="270" t="s">
        <v>1858</v>
      </c>
      <c r="C176" s="271"/>
      <c r="D176" s="232">
        <v>6</v>
      </c>
      <c r="E176" s="233" t="s">
        <v>634</v>
      </c>
      <c r="F176" s="272">
        <v>140000</v>
      </c>
      <c r="G176" s="272">
        <f t="shared" si="7"/>
        <v>840000</v>
      </c>
      <c r="H176" s="312"/>
    </row>
    <row r="177" spans="1:8">
      <c r="A177" s="212">
        <v>62</v>
      </c>
      <c r="B177" s="270" t="s">
        <v>1859</v>
      </c>
      <c r="C177" s="271"/>
      <c r="D177" s="232">
        <v>30</v>
      </c>
      <c r="E177" s="233" t="s">
        <v>621</v>
      </c>
      <c r="F177" s="272">
        <v>30000</v>
      </c>
      <c r="G177" s="272">
        <f t="shared" si="7"/>
        <v>900000</v>
      </c>
      <c r="H177" s="237"/>
    </row>
    <row r="178" spans="1:8">
      <c r="A178" s="212">
        <v>63</v>
      </c>
      <c r="B178" s="270" t="s">
        <v>1860</v>
      </c>
      <c r="C178" s="271"/>
      <c r="D178" s="232">
        <v>100</v>
      </c>
      <c r="E178" s="233" t="s">
        <v>621</v>
      </c>
      <c r="F178" s="272">
        <v>18000</v>
      </c>
      <c r="G178" s="272">
        <f t="shared" si="7"/>
        <v>1800000</v>
      </c>
      <c r="H178" s="316"/>
    </row>
    <row r="179" spans="1:8">
      <c r="A179" s="212">
        <v>64</v>
      </c>
      <c r="B179" s="270" t="s">
        <v>1861</v>
      </c>
      <c r="C179" s="271"/>
      <c r="D179" s="232">
        <v>20</v>
      </c>
      <c r="E179" s="233" t="s">
        <v>621</v>
      </c>
      <c r="F179" s="272">
        <v>300000</v>
      </c>
      <c r="G179" s="272">
        <f t="shared" si="7"/>
        <v>6000000</v>
      </c>
      <c r="H179" s="321"/>
    </row>
    <row r="180" spans="1:8" ht="15" thickBot="1">
      <c r="A180" s="322"/>
      <c r="B180" s="323"/>
      <c r="C180" s="324"/>
      <c r="D180" s="325"/>
      <c r="E180" s="326"/>
      <c r="F180" s="327"/>
      <c r="G180" s="327"/>
      <c r="H180" s="328">
        <f>SUM(G116:G180)</f>
        <v>89923000</v>
      </c>
    </row>
    <row r="181" spans="1:8" ht="15" thickBot="1">
      <c r="A181" s="329"/>
      <c r="B181" s="379" t="s">
        <v>1862</v>
      </c>
      <c r="C181" s="380"/>
      <c r="D181" s="380"/>
      <c r="E181" s="380"/>
      <c r="F181" s="380"/>
      <c r="G181" s="381"/>
      <c r="H181" s="330">
        <f>H9+H18+H37+H54+H70+H73+H85+H89+H114+H180</f>
        <v>632111500</v>
      </c>
    </row>
    <row r="183" spans="1:8" ht="43.5">
      <c r="G183" s="163" t="s">
        <v>1649</v>
      </c>
      <c r="H183">
        <f>'JUMLAH MHS'!E12</f>
        <v>866</v>
      </c>
    </row>
    <row r="184" spans="1:8" ht="43.5">
      <c r="G184" s="163" t="s">
        <v>1863</v>
      </c>
      <c r="H184" s="162">
        <f>H181/H183</f>
        <v>729920.90069284069</v>
      </c>
    </row>
  </sheetData>
  <mergeCells count="3">
    <mergeCell ref="B1:H1"/>
    <mergeCell ref="A2:H2"/>
    <mergeCell ref="B181:G18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1FD80-7A3E-474D-866A-6089E5A02D53}">
  <dimension ref="A1:G1603"/>
  <sheetViews>
    <sheetView topLeftCell="A243" workbookViewId="0">
      <selection activeCell="G1273" sqref="G1273"/>
    </sheetView>
  </sheetViews>
  <sheetFormatPr defaultRowHeight="14.5"/>
  <cols>
    <col min="1" max="1" width="5.54296875" customWidth="1"/>
    <col min="2" max="2" width="27.90625" customWidth="1"/>
    <col min="3" max="3" width="7.81640625" customWidth="1"/>
    <col min="4" max="4" width="16.54296875" customWidth="1"/>
    <col min="5" max="5" width="15.36328125" customWidth="1"/>
    <col min="6" max="6" width="8.1796875" customWidth="1"/>
    <col min="7" max="7" width="14.6328125" customWidth="1"/>
  </cols>
  <sheetData>
    <row r="1" spans="1:7" ht="15" thickBot="1">
      <c r="A1" s="6"/>
      <c r="B1" s="6" t="s">
        <v>1672</v>
      </c>
      <c r="C1" s="6"/>
      <c r="D1" s="6"/>
      <c r="E1" s="6"/>
      <c r="F1" s="6"/>
      <c r="G1" s="6"/>
    </row>
    <row r="2" spans="1:7" ht="44" thickBot="1">
      <c r="A2" s="358" t="s">
        <v>70</v>
      </c>
      <c r="B2" s="363" t="s">
        <v>71</v>
      </c>
      <c r="C2" s="358" t="s">
        <v>72</v>
      </c>
      <c r="D2" s="361" t="s">
        <v>73</v>
      </c>
      <c r="E2" s="32" t="s">
        <v>74</v>
      </c>
      <c r="F2" s="29" t="s">
        <v>75</v>
      </c>
      <c r="G2" s="29" t="s">
        <v>76</v>
      </c>
    </row>
    <row r="3" spans="1:7" ht="15" thickBot="1">
      <c r="A3" s="359"/>
      <c r="B3" s="364"/>
      <c r="C3" s="360"/>
      <c r="D3" s="362"/>
      <c r="E3" s="30" t="s">
        <v>77</v>
      </c>
      <c r="F3" s="30" t="s">
        <v>78</v>
      </c>
      <c r="G3" s="30" t="s">
        <v>77</v>
      </c>
    </row>
    <row r="4" spans="1:7" ht="15" thickTop="1">
      <c r="A4" s="6"/>
      <c r="B4" s="6"/>
      <c r="C4" s="6"/>
      <c r="D4" s="6"/>
      <c r="E4" s="6"/>
      <c r="F4" s="6"/>
      <c r="G4" s="6"/>
    </row>
    <row r="5" spans="1:7">
      <c r="A5" s="25"/>
      <c r="B5" s="8" t="s">
        <v>79</v>
      </c>
      <c r="C5" s="8"/>
      <c r="D5" s="25"/>
      <c r="E5" s="6"/>
      <c r="F5" s="6"/>
      <c r="G5" s="6"/>
    </row>
    <row r="6" spans="1:7">
      <c r="A6" s="19">
        <v>12</v>
      </c>
      <c r="B6" s="8" t="s">
        <v>91</v>
      </c>
      <c r="C6" s="19">
        <v>1</v>
      </c>
      <c r="D6" s="9">
        <v>52500000</v>
      </c>
      <c r="E6" s="9">
        <f t="shared" ref="E6:E10" si="0">C6*D6</f>
        <v>52500000</v>
      </c>
      <c r="F6" s="7">
        <v>5</v>
      </c>
      <c r="G6" s="9">
        <f t="shared" ref="G6:G10" si="1">E6/F6</f>
        <v>10500000</v>
      </c>
    </row>
    <row r="7" spans="1:7">
      <c r="A7" s="19">
        <v>13</v>
      </c>
      <c r="B7" s="8" t="s">
        <v>92</v>
      </c>
      <c r="C7" s="19">
        <v>1</v>
      </c>
      <c r="D7" s="9">
        <v>900000</v>
      </c>
      <c r="E7" s="9">
        <f t="shared" si="0"/>
        <v>900000</v>
      </c>
      <c r="F7" s="7">
        <v>5</v>
      </c>
      <c r="G7" s="9">
        <f t="shared" si="1"/>
        <v>180000</v>
      </c>
    </row>
    <row r="8" spans="1:7">
      <c r="A8" s="19">
        <v>15</v>
      </c>
      <c r="B8" s="8" t="s">
        <v>94</v>
      </c>
      <c r="C8" s="19">
        <v>1</v>
      </c>
      <c r="D8" s="9">
        <v>2700000</v>
      </c>
      <c r="E8" s="9">
        <f t="shared" si="0"/>
        <v>2700000</v>
      </c>
      <c r="F8" s="7">
        <v>5</v>
      </c>
      <c r="G8" s="9">
        <f t="shared" si="1"/>
        <v>540000</v>
      </c>
    </row>
    <row r="9" spans="1:7">
      <c r="A9" s="19">
        <v>25</v>
      </c>
      <c r="B9" s="8" t="s">
        <v>104</v>
      </c>
      <c r="C9" s="19">
        <v>2</v>
      </c>
      <c r="D9" s="9">
        <v>12500000</v>
      </c>
      <c r="E9" s="9">
        <f t="shared" si="0"/>
        <v>25000000</v>
      </c>
      <c r="F9" s="7">
        <v>5</v>
      </c>
      <c r="G9" s="9">
        <f t="shared" si="1"/>
        <v>5000000</v>
      </c>
    </row>
    <row r="10" spans="1:7">
      <c r="A10" s="19">
        <v>32</v>
      </c>
      <c r="B10" s="8" t="s">
        <v>111</v>
      </c>
      <c r="C10" s="19">
        <v>1</v>
      </c>
      <c r="D10" s="9">
        <v>198000000</v>
      </c>
      <c r="E10" s="9">
        <f t="shared" si="0"/>
        <v>198000000</v>
      </c>
      <c r="F10" s="7">
        <v>5</v>
      </c>
      <c r="G10" s="9">
        <f t="shared" si="1"/>
        <v>39600000</v>
      </c>
    </row>
    <row r="11" spans="1:7">
      <c r="A11" s="19"/>
      <c r="B11" s="8"/>
      <c r="C11" s="19"/>
      <c r="D11" s="9"/>
      <c r="E11" s="9"/>
      <c r="F11" s="7"/>
      <c r="G11" s="9"/>
    </row>
    <row r="12" spans="1:7">
      <c r="A12" s="19"/>
      <c r="B12" s="8"/>
      <c r="C12" s="19"/>
      <c r="D12" s="9"/>
      <c r="E12" s="9"/>
      <c r="F12" s="7"/>
      <c r="G12" s="9"/>
    </row>
    <row r="13" spans="1:7">
      <c r="A13" s="19"/>
      <c r="B13" s="34" t="s">
        <v>112</v>
      </c>
      <c r="C13" s="19"/>
      <c r="D13" s="9"/>
      <c r="E13" s="9"/>
      <c r="F13" s="7"/>
      <c r="G13" s="9"/>
    </row>
    <row r="14" spans="1:7">
      <c r="A14" s="19">
        <v>3</v>
      </c>
      <c r="B14" s="8" t="s">
        <v>115</v>
      </c>
      <c r="C14" s="19">
        <v>17</v>
      </c>
      <c r="D14" s="9">
        <v>100000</v>
      </c>
      <c r="E14" s="9">
        <f t="shared" ref="E14:E38" si="2">C14*D14</f>
        <v>1700000</v>
      </c>
      <c r="F14" s="7">
        <v>5</v>
      </c>
      <c r="G14" s="9">
        <f t="shared" ref="G14:G46" si="3">E14/F14</f>
        <v>340000</v>
      </c>
    </row>
    <row r="15" spans="1:7">
      <c r="A15" s="19">
        <v>6</v>
      </c>
      <c r="B15" s="8" t="s">
        <v>117</v>
      </c>
      <c r="C15" s="19">
        <v>1</v>
      </c>
      <c r="D15" s="9">
        <v>150000</v>
      </c>
      <c r="E15" s="9">
        <f>C15*D15</f>
        <v>150000</v>
      </c>
      <c r="F15" s="7">
        <v>5</v>
      </c>
      <c r="G15" s="9">
        <f>E15/F15</f>
        <v>30000</v>
      </c>
    </row>
    <row r="16" spans="1:7">
      <c r="A16" s="19">
        <v>16</v>
      </c>
      <c r="B16" s="164" t="s">
        <v>127</v>
      </c>
      <c r="C16" s="19">
        <v>1</v>
      </c>
      <c r="D16" s="9">
        <v>100000000</v>
      </c>
      <c r="E16" s="9">
        <f t="shared" si="2"/>
        <v>100000000</v>
      </c>
      <c r="F16" s="7">
        <v>5</v>
      </c>
      <c r="G16" s="9">
        <f t="shared" si="3"/>
        <v>20000000</v>
      </c>
    </row>
    <row r="17" spans="1:7">
      <c r="A17" s="19">
        <v>17</v>
      </c>
      <c r="B17" s="165" t="s">
        <v>128</v>
      </c>
      <c r="C17" s="20">
        <v>19</v>
      </c>
      <c r="D17" s="9">
        <v>100000000</v>
      </c>
      <c r="E17" s="9">
        <f t="shared" si="2"/>
        <v>1900000000</v>
      </c>
      <c r="F17" s="7">
        <v>5</v>
      </c>
      <c r="G17" s="9">
        <f t="shared" si="3"/>
        <v>380000000</v>
      </c>
    </row>
    <row r="18" spans="1:7">
      <c r="A18" s="19">
        <v>18</v>
      </c>
      <c r="B18" s="165" t="s">
        <v>129</v>
      </c>
      <c r="C18" s="20">
        <v>2</v>
      </c>
      <c r="D18" s="9">
        <v>150000000</v>
      </c>
      <c r="E18" s="9">
        <f t="shared" si="2"/>
        <v>300000000</v>
      </c>
      <c r="F18" s="7">
        <v>5</v>
      </c>
      <c r="G18" s="9">
        <f t="shared" si="3"/>
        <v>60000000</v>
      </c>
    </row>
    <row r="19" spans="1:7">
      <c r="A19" s="19">
        <v>19</v>
      </c>
      <c r="B19" s="164" t="s">
        <v>130</v>
      </c>
      <c r="C19" s="19">
        <v>2</v>
      </c>
      <c r="D19" s="9">
        <v>1500000</v>
      </c>
      <c r="E19" s="9">
        <f t="shared" si="2"/>
        <v>3000000</v>
      </c>
      <c r="F19" s="7">
        <v>5</v>
      </c>
      <c r="G19" s="9">
        <f t="shared" si="3"/>
        <v>600000</v>
      </c>
    </row>
    <row r="20" spans="1:7">
      <c r="A20" s="19">
        <v>20</v>
      </c>
      <c r="B20" s="164" t="s">
        <v>131</v>
      </c>
      <c r="C20" s="19">
        <v>2</v>
      </c>
      <c r="D20" s="9">
        <v>100000000</v>
      </c>
      <c r="E20" s="9">
        <f t="shared" si="2"/>
        <v>200000000</v>
      </c>
      <c r="F20" s="7">
        <v>5</v>
      </c>
      <c r="G20" s="9">
        <f t="shared" si="3"/>
        <v>40000000</v>
      </c>
    </row>
    <row r="21" spans="1:7">
      <c r="A21" s="19">
        <v>21</v>
      </c>
      <c r="B21" s="164" t="s">
        <v>132</v>
      </c>
      <c r="C21" s="19">
        <v>2</v>
      </c>
      <c r="D21" s="9">
        <v>100000000</v>
      </c>
      <c r="E21" s="9">
        <f t="shared" si="2"/>
        <v>200000000</v>
      </c>
      <c r="F21" s="7">
        <v>5</v>
      </c>
      <c r="G21" s="9">
        <f t="shared" si="3"/>
        <v>40000000</v>
      </c>
    </row>
    <row r="22" spans="1:7">
      <c r="A22" s="19">
        <v>22</v>
      </c>
      <c r="B22" s="164" t="s">
        <v>133</v>
      </c>
      <c r="C22" s="19">
        <v>3</v>
      </c>
      <c r="D22" s="9">
        <v>100000000</v>
      </c>
      <c r="E22" s="9">
        <f t="shared" si="2"/>
        <v>300000000</v>
      </c>
      <c r="F22" s="7">
        <v>5</v>
      </c>
      <c r="G22" s="9">
        <f t="shared" si="3"/>
        <v>60000000</v>
      </c>
    </row>
    <row r="23" spans="1:7">
      <c r="A23" s="19">
        <v>23</v>
      </c>
      <c r="B23" s="164" t="s">
        <v>134</v>
      </c>
      <c r="C23" s="19">
        <v>1</v>
      </c>
      <c r="D23" s="9">
        <v>2000000</v>
      </c>
      <c r="E23" s="9">
        <f t="shared" si="2"/>
        <v>2000000</v>
      </c>
      <c r="F23" s="7">
        <v>5</v>
      </c>
      <c r="G23" s="9">
        <f t="shared" si="3"/>
        <v>400000</v>
      </c>
    </row>
    <row r="24" spans="1:7">
      <c r="A24" s="19">
        <v>24</v>
      </c>
      <c r="B24" s="164" t="s">
        <v>135</v>
      </c>
      <c r="C24" s="19">
        <v>3</v>
      </c>
      <c r="D24" s="9">
        <v>500000</v>
      </c>
      <c r="E24" s="9">
        <f t="shared" si="2"/>
        <v>1500000</v>
      </c>
      <c r="F24" s="7">
        <v>5</v>
      </c>
      <c r="G24" s="9">
        <f t="shared" si="3"/>
        <v>300000</v>
      </c>
    </row>
    <row r="25" spans="1:7">
      <c r="A25" s="19">
        <v>29</v>
      </c>
      <c r="B25" s="164" t="s">
        <v>140</v>
      </c>
      <c r="C25" s="19">
        <v>1</v>
      </c>
      <c r="D25" s="9">
        <v>500000</v>
      </c>
      <c r="E25" s="9">
        <f t="shared" si="2"/>
        <v>500000</v>
      </c>
      <c r="F25" s="7">
        <v>5</v>
      </c>
      <c r="G25" s="9">
        <f t="shared" si="3"/>
        <v>100000</v>
      </c>
    </row>
    <row r="26" spans="1:7">
      <c r="A26" s="19">
        <v>30</v>
      </c>
      <c r="B26" s="164" t="s">
        <v>141</v>
      </c>
      <c r="C26" s="19">
        <v>10</v>
      </c>
      <c r="D26" s="9">
        <v>500000</v>
      </c>
      <c r="E26" s="9">
        <f t="shared" si="2"/>
        <v>5000000</v>
      </c>
      <c r="F26" s="7">
        <v>5</v>
      </c>
      <c r="G26" s="9">
        <f t="shared" si="3"/>
        <v>1000000</v>
      </c>
    </row>
    <row r="27" spans="1:7">
      <c r="A27" s="19">
        <v>31</v>
      </c>
      <c r="B27" s="8" t="s">
        <v>142</v>
      </c>
      <c r="C27" s="19">
        <v>5</v>
      </c>
      <c r="D27" s="9">
        <v>11000000</v>
      </c>
      <c r="E27" s="9">
        <f t="shared" si="2"/>
        <v>55000000</v>
      </c>
      <c r="F27" s="7">
        <v>5</v>
      </c>
      <c r="G27" s="9">
        <f t="shared" si="3"/>
        <v>11000000</v>
      </c>
    </row>
    <row r="28" spans="1:7">
      <c r="A28" s="19">
        <v>32</v>
      </c>
      <c r="B28" s="8" t="s">
        <v>143</v>
      </c>
      <c r="C28" s="19">
        <v>10</v>
      </c>
      <c r="D28" s="9">
        <v>300000</v>
      </c>
      <c r="E28" s="9">
        <f t="shared" si="2"/>
        <v>3000000</v>
      </c>
      <c r="F28" s="7">
        <v>5</v>
      </c>
      <c r="G28" s="9">
        <f t="shared" si="3"/>
        <v>600000</v>
      </c>
    </row>
    <row r="29" spans="1:7">
      <c r="A29" s="19">
        <v>33</v>
      </c>
      <c r="B29" s="8" t="s">
        <v>144</v>
      </c>
      <c r="C29" s="19">
        <v>5</v>
      </c>
      <c r="D29" s="9">
        <v>300000</v>
      </c>
      <c r="E29" s="9">
        <f t="shared" si="2"/>
        <v>1500000</v>
      </c>
      <c r="F29" s="7">
        <v>5</v>
      </c>
      <c r="G29" s="9">
        <f t="shared" si="3"/>
        <v>300000</v>
      </c>
    </row>
    <row r="30" spans="1:7">
      <c r="A30" s="19">
        <v>34</v>
      </c>
      <c r="B30" s="8" t="s">
        <v>145</v>
      </c>
      <c r="C30" s="19">
        <v>25</v>
      </c>
      <c r="D30" s="9">
        <v>50000</v>
      </c>
      <c r="E30" s="9">
        <f t="shared" si="2"/>
        <v>1250000</v>
      </c>
      <c r="F30" s="7">
        <v>5</v>
      </c>
      <c r="G30" s="9">
        <f t="shared" si="3"/>
        <v>250000</v>
      </c>
    </row>
    <row r="31" spans="1:7">
      <c r="A31" s="19">
        <v>35</v>
      </c>
      <c r="B31" s="8" t="s">
        <v>146</v>
      </c>
      <c r="C31" s="19">
        <v>10</v>
      </c>
      <c r="D31" s="9">
        <v>50000</v>
      </c>
      <c r="E31" s="9">
        <f t="shared" si="2"/>
        <v>500000</v>
      </c>
      <c r="F31" s="7">
        <v>5</v>
      </c>
      <c r="G31" s="9">
        <f t="shared" si="3"/>
        <v>100000</v>
      </c>
    </row>
    <row r="32" spans="1:7">
      <c r="A32" s="19">
        <v>36</v>
      </c>
      <c r="B32" s="8" t="s">
        <v>147</v>
      </c>
      <c r="C32" s="19">
        <v>10</v>
      </c>
      <c r="D32" s="9">
        <v>50000</v>
      </c>
      <c r="E32" s="9">
        <f t="shared" si="2"/>
        <v>500000</v>
      </c>
      <c r="F32" s="7">
        <v>5</v>
      </c>
      <c r="G32" s="9">
        <f t="shared" si="3"/>
        <v>100000</v>
      </c>
    </row>
    <row r="33" spans="1:7">
      <c r="A33" s="19">
        <v>37</v>
      </c>
      <c r="B33" s="8" t="s">
        <v>91</v>
      </c>
      <c r="C33" s="19">
        <v>2</v>
      </c>
      <c r="D33" s="9">
        <v>6000000</v>
      </c>
      <c r="E33" s="9">
        <f t="shared" si="2"/>
        <v>12000000</v>
      </c>
      <c r="F33" s="7">
        <v>5</v>
      </c>
      <c r="G33" s="9">
        <f t="shared" si="3"/>
        <v>2400000</v>
      </c>
    </row>
    <row r="34" spans="1:7">
      <c r="A34" s="19">
        <v>49</v>
      </c>
      <c r="B34" s="8" t="s">
        <v>157</v>
      </c>
      <c r="C34" s="19">
        <v>20</v>
      </c>
      <c r="D34" s="9">
        <v>500000</v>
      </c>
      <c r="E34" s="9">
        <f t="shared" si="2"/>
        <v>10000000</v>
      </c>
      <c r="F34" s="7">
        <v>5</v>
      </c>
      <c r="G34" s="9">
        <f t="shared" si="3"/>
        <v>2000000</v>
      </c>
    </row>
    <row r="35" spans="1:7">
      <c r="A35" s="19">
        <v>50</v>
      </c>
      <c r="B35" s="8" t="s">
        <v>158</v>
      </c>
      <c r="C35" s="19">
        <v>10</v>
      </c>
      <c r="D35" s="9">
        <v>500000</v>
      </c>
      <c r="E35" s="9">
        <f t="shared" si="2"/>
        <v>5000000</v>
      </c>
      <c r="F35" s="7">
        <v>5</v>
      </c>
      <c r="G35" s="9">
        <f t="shared" si="3"/>
        <v>1000000</v>
      </c>
    </row>
    <row r="36" spans="1:7">
      <c r="A36" s="19">
        <v>51</v>
      </c>
      <c r="B36" s="8" t="s">
        <v>159</v>
      </c>
      <c r="C36" s="19">
        <v>10</v>
      </c>
      <c r="D36" s="9">
        <v>500000</v>
      </c>
      <c r="E36" s="9">
        <f t="shared" si="2"/>
        <v>5000000</v>
      </c>
      <c r="F36" s="7">
        <v>5</v>
      </c>
      <c r="G36" s="9">
        <f t="shared" si="3"/>
        <v>1000000</v>
      </c>
    </row>
    <row r="37" spans="1:7">
      <c r="A37" s="19">
        <v>52</v>
      </c>
      <c r="B37" s="8" t="s">
        <v>160</v>
      </c>
      <c r="C37" s="19">
        <v>5</v>
      </c>
      <c r="D37" s="9">
        <v>500000</v>
      </c>
      <c r="E37" s="9">
        <f t="shared" si="2"/>
        <v>2500000</v>
      </c>
      <c r="F37" s="7">
        <v>5</v>
      </c>
      <c r="G37" s="9">
        <f t="shared" si="3"/>
        <v>500000</v>
      </c>
    </row>
    <row r="38" spans="1:7">
      <c r="A38" s="19">
        <v>53</v>
      </c>
      <c r="B38" s="8" t="s">
        <v>161</v>
      </c>
      <c r="C38" s="19">
        <v>5</v>
      </c>
      <c r="D38" s="9">
        <v>500000</v>
      </c>
      <c r="E38" s="9">
        <f t="shared" si="2"/>
        <v>2500000</v>
      </c>
      <c r="F38" s="7">
        <v>5</v>
      </c>
      <c r="G38" s="9">
        <f t="shared" si="3"/>
        <v>500000</v>
      </c>
    </row>
    <row r="39" spans="1:7">
      <c r="A39" s="19">
        <v>54</v>
      </c>
      <c r="B39" s="8" t="s">
        <v>162</v>
      </c>
      <c r="C39" s="19">
        <v>1</v>
      </c>
      <c r="D39" s="9">
        <v>2000000</v>
      </c>
      <c r="E39" s="9">
        <f>C39*D39</f>
        <v>2000000</v>
      </c>
      <c r="F39" s="7">
        <v>5</v>
      </c>
      <c r="G39" s="9">
        <f t="shared" si="3"/>
        <v>400000</v>
      </c>
    </row>
    <row r="40" spans="1:7">
      <c r="A40" s="19">
        <v>55</v>
      </c>
      <c r="B40" s="8" t="s">
        <v>163</v>
      </c>
      <c r="C40" s="19">
        <v>2</v>
      </c>
      <c r="D40" s="9">
        <v>100000000</v>
      </c>
      <c r="E40" s="9">
        <f>C40*D40</f>
        <v>200000000</v>
      </c>
      <c r="F40" s="7">
        <v>5</v>
      </c>
      <c r="G40" s="9">
        <f t="shared" si="3"/>
        <v>40000000</v>
      </c>
    </row>
    <row r="41" spans="1:7">
      <c r="A41" s="19">
        <v>56</v>
      </c>
      <c r="B41" s="8" t="s">
        <v>163</v>
      </c>
      <c r="C41" s="19">
        <v>1</v>
      </c>
      <c r="D41" s="9">
        <v>100000000</v>
      </c>
      <c r="E41" s="9">
        <f t="shared" ref="E41:E46" si="4">C41*D41</f>
        <v>100000000</v>
      </c>
      <c r="F41" s="7">
        <v>5</v>
      </c>
      <c r="G41" s="9">
        <f t="shared" si="3"/>
        <v>20000000</v>
      </c>
    </row>
    <row r="42" spans="1:7">
      <c r="A42" s="19">
        <v>57</v>
      </c>
      <c r="B42" s="8" t="s">
        <v>164</v>
      </c>
      <c r="C42" s="19">
        <v>1</v>
      </c>
      <c r="D42" s="9">
        <v>100000000</v>
      </c>
      <c r="E42" s="9">
        <f t="shared" si="4"/>
        <v>100000000</v>
      </c>
      <c r="F42" s="7">
        <v>5</v>
      </c>
      <c r="G42" s="9">
        <f t="shared" si="3"/>
        <v>20000000</v>
      </c>
    </row>
    <row r="43" spans="1:7">
      <c r="A43" s="19">
        <v>58</v>
      </c>
      <c r="B43" s="8" t="s">
        <v>165</v>
      </c>
      <c r="C43" s="19">
        <v>1</v>
      </c>
      <c r="D43" s="9">
        <v>100000000</v>
      </c>
      <c r="E43" s="9">
        <f t="shared" si="4"/>
        <v>100000000</v>
      </c>
      <c r="F43" s="7">
        <v>5</v>
      </c>
      <c r="G43" s="9">
        <f t="shared" si="3"/>
        <v>20000000</v>
      </c>
    </row>
    <row r="44" spans="1:7">
      <c r="A44" s="19">
        <v>59</v>
      </c>
      <c r="B44" s="8" t="s">
        <v>164</v>
      </c>
      <c r="C44" s="19">
        <v>1</v>
      </c>
      <c r="D44" s="9">
        <v>100000000</v>
      </c>
      <c r="E44" s="9">
        <f t="shared" si="4"/>
        <v>100000000</v>
      </c>
      <c r="F44" s="7">
        <v>5</v>
      </c>
      <c r="G44" s="9">
        <f t="shared" si="3"/>
        <v>20000000</v>
      </c>
    </row>
    <row r="45" spans="1:7">
      <c r="A45" s="19">
        <v>60</v>
      </c>
      <c r="B45" s="8" t="s">
        <v>166</v>
      </c>
      <c r="C45" s="19">
        <v>1</v>
      </c>
      <c r="D45" s="9">
        <v>100000000</v>
      </c>
      <c r="E45" s="9">
        <f t="shared" si="4"/>
        <v>100000000</v>
      </c>
      <c r="F45" s="7">
        <v>5</v>
      </c>
      <c r="G45" s="9">
        <f t="shared" si="3"/>
        <v>20000000</v>
      </c>
    </row>
    <row r="46" spans="1:7">
      <c r="A46" s="19">
        <v>61</v>
      </c>
      <c r="B46" s="8" t="s">
        <v>167</v>
      </c>
      <c r="C46" s="19">
        <v>1</v>
      </c>
      <c r="D46" s="9">
        <v>100000000</v>
      </c>
      <c r="E46" s="9">
        <f t="shared" si="4"/>
        <v>100000000</v>
      </c>
      <c r="F46" s="7">
        <v>5</v>
      </c>
      <c r="G46" s="9">
        <f t="shared" si="3"/>
        <v>20000000</v>
      </c>
    </row>
    <row r="47" spans="1:7">
      <c r="A47" s="19"/>
      <c r="B47" s="8"/>
      <c r="C47" s="19"/>
      <c r="D47" s="9"/>
      <c r="E47" s="9"/>
      <c r="F47" s="7"/>
      <c r="G47" s="9"/>
    </row>
    <row r="48" spans="1:7">
      <c r="A48" s="19"/>
      <c r="B48" s="8"/>
      <c r="C48" s="25"/>
      <c r="D48" s="9"/>
      <c r="E48" s="9"/>
      <c r="F48" s="7"/>
      <c r="G48" s="9"/>
    </row>
    <row r="49" spans="1:7">
      <c r="A49" s="19"/>
      <c r="B49" s="8"/>
      <c r="C49" s="25"/>
      <c r="D49" s="9"/>
      <c r="E49" s="9"/>
      <c r="F49" s="7"/>
      <c r="G49" s="9"/>
    </row>
    <row r="50" spans="1:7">
      <c r="A50" s="25"/>
      <c r="B50" s="8" t="s">
        <v>169</v>
      </c>
      <c r="C50" s="25"/>
      <c r="D50" s="9"/>
      <c r="E50" s="9"/>
      <c r="F50" s="7"/>
      <c r="G50" s="9"/>
    </row>
    <row r="51" spans="1:7">
      <c r="A51" s="19">
        <v>1</v>
      </c>
      <c r="B51" s="8" t="s">
        <v>170</v>
      </c>
      <c r="C51" s="25">
        <v>240</v>
      </c>
      <c r="D51" s="9">
        <v>12500000</v>
      </c>
      <c r="E51" s="9">
        <f t="shared" ref="E51:E61" si="5">C51*D51</f>
        <v>3000000000</v>
      </c>
      <c r="F51" s="7">
        <v>5</v>
      </c>
      <c r="G51" s="9">
        <f t="shared" ref="G51:G61" si="6">E51/F51</f>
        <v>600000000</v>
      </c>
    </row>
    <row r="52" spans="1:7">
      <c r="A52" s="19">
        <v>2</v>
      </c>
      <c r="B52" s="8" t="s">
        <v>171</v>
      </c>
      <c r="C52" s="25">
        <v>32</v>
      </c>
      <c r="D52" s="9">
        <v>900000</v>
      </c>
      <c r="E52" s="9">
        <f t="shared" si="5"/>
        <v>28800000</v>
      </c>
      <c r="F52" s="7">
        <v>5</v>
      </c>
      <c r="G52" s="9">
        <f t="shared" si="6"/>
        <v>5760000</v>
      </c>
    </row>
    <row r="53" spans="1:7">
      <c r="A53" s="19">
        <v>3</v>
      </c>
      <c r="B53" s="8" t="s">
        <v>172</v>
      </c>
      <c r="C53" s="25">
        <v>32</v>
      </c>
      <c r="D53" s="9">
        <v>1500000</v>
      </c>
      <c r="E53" s="9">
        <f t="shared" si="5"/>
        <v>48000000</v>
      </c>
      <c r="F53" s="7">
        <v>5</v>
      </c>
      <c r="G53" s="9">
        <f t="shared" si="6"/>
        <v>9600000</v>
      </c>
    </row>
    <row r="54" spans="1:7">
      <c r="A54" s="19">
        <v>4</v>
      </c>
      <c r="B54" s="8" t="s">
        <v>173</v>
      </c>
      <c r="C54" s="25">
        <v>244</v>
      </c>
      <c r="D54" s="9">
        <v>500000</v>
      </c>
      <c r="E54" s="9">
        <f t="shared" si="5"/>
        <v>122000000</v>
      </c>
      <c r="F54" s="7">
        <v>5</v>
      </c>
      <c r="G54" s="9">
        <f t="shared" si="6"/>
        <v>24400000</v>
      </c>
    </row>
    <row r="55" spans="1:7">
      <c r="A55" s="19">
        <v>12</v>
      </c>
      <c r="B55" s="8" t="s">
        <v>181</v>
      </c>
      <c r="C55" s="25">
        <v>4</v>
      </c>
      <c r="D55" s="9">
        <v>12500000</v>
      </c>
      <c r="E55" s="9">
        <f t="shared" si="5"/>
        <v>50000000</v>
      </c>
      <c r="F55" s="7">
        <v>5</v>
      </c>
      <c r="G55" s="9">
        <f t="shared" si="6"/>
        <v>10000000</v>
      </c>
    </row>
    <row r="56" spans="1:7">
      <c r="A56" s="19">
        <v>14</v>
      </c>
      <c r="B56" s="8" t="s">
        <v>183</v>
      </c>
      <c r="C56" s="25">
        <v>8</v>
      </c>
      <c r="D56" s="9">
        <v>1500000</v>
      </c>
      <c r="E56" s="9">
        <f t="shared" si="5"/>
        <v>12000000</v>
      </c>
      <c r="F56" s="7">
        <v>5</v>
      </c>
      <c r="G56" s="9">
        <f t="shared" si="6"/>
        <v>2400000</v>
      </c>
    </row>
    <row r="57" spans="1:7">
      <c r="A57" s="19">
        <v>15</v>
      </c>
      <c r="B57" s="8" t="s">
        <v>184</v>
      </c>
      <c r="C57" s="25">
        <v>1</v>
      </c>
      <c r="D57" s="9">
        <v>80000000</v>
      </c>
      <c r="E57" s="9">
        <f t="shared" si="5"/>
        <v>80000000</v>
      </c>
      <c r="F57" s="7">
        <v>5</v>
      </c>
      <c r="G57" s="9">
        <f t="shared" si="6"/>
        <v>16000000</v>
      </c>
    </row>
    <row r="58" spans="1:7">
      <c r="A58" s="19">
        <v>16</v>
      </c>
      <c r="B58" s="8" t="s">
        <v>185</v>
      </c>
      <c r="C58" s="25">
        <v>1</v>
      </c>
      <c r="D58" s="9">
        <v>12000000</v>
      </c>
      <c r="E58" s="9">
        <f t="shared" si="5"/>
        <v>12000000</v>
      </c>
      <c r="F58" s="7">
        <v>5</v>
      </c>
      <c r="G58" s="9">
        <f t="shared" si="6"/>
        <v>2400000</v>
      </c>
    </row>
    <row r="59" spans="1:7">
      <c r="A59" s="19">
        <v>18</v>
      </c>
      <c r="B59" s="8" t="s">
        <v>187</v>
      </c>
      <c r="C59" s="25">
        <v>2</v>
      </c>
      <c r="D59" s="9">
        <v>80000000</v>
      </c>
      <c r="E59" s="9">
        <f t="shared" si="5"/>
        <v>160000000</v>
      </c>
      <c r="F59" s="7">
        <v>5</v>
      </c>
      <c r="G59" s="9">
        <f t="shared" si="6"/>
        <v>32000000</v>
      </c>
    </row>
    <row r="60" spans="1:7">
      <c r="A60" s="19">
        <v>19</v>
      </c>
      <c r="B60" s="8" t="s">
        <v>188</v>
      </c>
      <c r="C60" s="25">
        <v>1</v>
      </c>
      <c r="D60" s="9">
        <v>17000000</v>
      </c>
      <c r="E60" s="9">
        <f t="shared" si="5"/>
        <v>17000000</v>
      </c>
      <c r="F60" s="7">
        <v>5</v>
      </c>
      <c r="G60" s="9">
        <f t="shared" si="6"/>
        <v>3400000</v>
      </c>
    </row>
    <row r="61" spans="1:7">
      <c r="A61" s="19">
        <v>20</v>
      </c>
      <c r="B61" s="8" t="s">
        <v>189</v>
      </c>
      <c r="C61" s="25">
        <v>4</v>
      </c>
      <c r="D61" s="9">
        <v>900000</v>
      </c>
      <c r="E61" s="9">
        <f t="shared" si="5"/>
        <v>3600000</v>
      </c>
      <c r="F61" s="7">
        <v>5</v>
      </c>
      <c r="G61" s="9">
        <f t="shared" si="6"/>
        <v>720000</v>
      </c>
    </row>
    <row r="62" spans="1:7">
      <c r="A62" s="25"/>
      <c r="B62" s="6"/>
      <c r="C62" s="25"/>
      <c r="D62" s="9"/>
      <c r="E62" s="9"/>
      <c r="F62" s="7"/>
      <c r="G62" s="9"/>
    </row>
    <row r="63" spans="1:7">
      <c r="A63" s="25"/>
      <c r="B63" s="8"/>
      <c r="C63" s="25"/>
      <c r="D63" s="9"/>
      <c r="E63" s="9"/>
      <c r="F63" s="7"/>
      <c r="G63" s="9"/>
    </row>
    <row r="64" spans="1:7">
      <c r="A64" s="25"/>
      <c r="B64" s="8" t="s">
        <v>230</v>
      </c>
      <c r="C64" s="25"/>
      <c r="D64" s="9"/>
      <c r="E64" s="9"/>
      <c r="F64" s="7"/>
      <c r="G64" s="9"/>
    </row>
    <row r="65" spans="1:7">
      <c r="A65" s="25">
        <v>7</v>
      </c>
      <c r="B65" s="36" t="s">
        <v>236</v>
      </c>
      <c r="C65" s="46">
        <v>5</v>
      </c>
      <c r="D65" s="9">
        <v>12500000</v>
      </c>
      <c r="E65" s="9">
        <f t="shared" ref="E65:E114" si="7">C65*D65</f>
        <v>62500000</v>
      </c>
      <c r="F65" s="7">
        <v>5</v>
      </c>
      <c r="G65" s="9">
        <f t="shared" ref="G65:G114" si="8">E65/F65</f>
        <v>12500000</v>
      </c>
    </row>
    <row r="66" spans="1:7">
      <c r="A66" s="25"/>
      <c r="B66" s="35"/>
      <c r="C66" s="46"/>
      <c r="D66" s="9"/>
      <c r="E66" s="9"/>
      <c r="F66" s="7"/>
      <c r="G66" s="9"/>
    </row>
    <row r="67" spans="1:7">
      <c r="A67" s="25"/>
      <c r="B67" s="8"/>
      <c r="C67" s="25"/>
      <c r="D67" s="9"/>
      <c r="E67" s="9"/>
      <c r="F67" s="7"/>
      <c r="G67" s="9"/>
    </row>
    <row r="68" spans="1:7">
      <c r="A68" s="25"/>
      <c r="B68" s="8"/>
      <c r="C68" s="25"/>
      <c r="D68" s="9"/>
      <c r="E68" s="9"/>
      <c r="F68" s="7"/>
      <c r="G68" s="9"/>
    </row>
    <row r="69" spans="1:7">
      <c r="A69" s="25"/>
      <c r="B69" s="8"/>
      <c r="C69" s="25"/>
      <c r="D69" s="9"/>
      <c r="E69" s="9"/>
      <c r="F69" s="7"/>
      <c r="G69" s="9"/>
    </row>
    <row r="70" spans="1:7">
      <c r="A70" s="25"/>
      <c r="B70" s="35"/>
      <c r="C70" s="46"/>
      <c r="D70" s="9"/>
      <c r="E70" s="9"/>
      <c r="F70" s="7"/>
      <c r="G70" s="9"/>
    </row>
    <row r="71" spans="1:7">
      <c r="A71" s="25"/>
      <c r="B71" s="35"/>
      <c r="C71" s="46"/>
      <c r="D71" s="9"/>
      <c r="E71" s="9"/>
      <c r="F71" s="7"/>
      <c r="G71" s="9"/>
    </row>
    <row r="72" spans="1:7">
      <c r="A72" s="25"/>
      <c r="B72" s="35"/>
      <c r="C72" s="46"/>
      <c r="D72" s="9"/>
      <c r="E72" s="9"/>
      <c r="F72" s="7"/>
      <c r="G72" s="9"/>
    </row>
    <row r="73" spans="1:7">
      <c r="A73" s="25"/>
      <c r="B73" s="35"/>
      <c r="C73" s="46"/>
      <c r="D73" s="9"/>
      <c r="E73" s="9"/>
      <c r="F73" s="7"/>
      <c r="G73" s="9"/>
    </row>
    <row r="74" spans="1:7">
      <c r="A74" s="25">
        <v>16</v>
      </c>
      <c r="B74" s="35" t="s">
        <v>138</v>
      </c>
      <c r="C74" s="46">
        <v>1</v>
      </c>
      <c r="D74" s="9">
        <v>900000</v>
      </c>
      <c r="E74" s="9">
        <f t="shared" si="7"/>
        <v>900000</v>
      </c>
      <c r="F74" s="7">
        <v>5</v>
      </c>
      <c r="G74" s="9">
        <f t="shared" si="8"/>
        <v>180000</v>
      </c>
    </row>
    <row r="75" spans="1:7">
      <c r="A75" s="25">
        <v>17</v>
      </c>
      <c r="B75" s="36" t="s">
        <v>243</v>
      </c>
      <c r="C75" s="46">
        <v>4</v>
      </c>
      <c r="D75" s="9">
        <v>900000</v>
      </c>
      <c r="E75" s="9">
        <f t="shared" si="7"/>
        <v>3600000</v>
      </c>
      <c r="F75" s="7">
        <v>5</v>
      </c>
      <c r="G75" s="9">
        <f t="shared" si="8"/>
        <v>720000</v>
      </c>
    </row>
    <row r="76" spans="1:7">
      <c r="A76" s="25">
        <v>18</v>
      </c>
      <c r="B76" s="35" t="s">
        <v>91</v>
      </c>
      <c r="C76" s="46">
        <v>1</v>
      </c>
      <c r="D76" s="9">
        <v>6000000</v>
      </c>
      <c r="E76" s="9">
        <f t="shared" si="7"/>
        <v>6000000</v>
      </c>
      <c r="F76" s="7">
        <v>5</v>
      </c>
      <c r="G76" s="9">
        <f t="shared" si="8"/>
        <v>1200000</v>
      </c>
    </row>
    <row r="77" spans="1:7">
      <c r="A77" s="25"/>
      <c r="B77" s="8"/>
      <c r="C77" s="25"/>
      <c r="D77" s="9"/>
      <c r="E77" s="9"/>
      <c r="F77" s="7"/>
      <c r="G77" s="9"/>
    </row>
    <row r="78" spans="1:7">
      <c r="A78" s="25"/>
      <c r="B78" s="35"/>
      <c r="C78" s="46"/>
      <c r="D78" s="9"/>
      <c r="E78" s="9"/>
      <c r="F78" s="7"/>
      <c r="G78" s="9"/>
    </row>
    <row r="79" spans="1:7">
      <c r="A79" s="25"/>
      <c r="B79" s="35"/>
      <c r="C79" s="46"/>
      <c r="D79" s="9"/>
      <c r="E79" s="9"/>
      <c r="F79" s="7"/>
      <c r="G79" s="9"/>
    </row>
    <row r="80" spans="1:7">
      <c r="A80" s="25"/>
      <c r="B80" s="35"/>
      <c r="C80" s="46"/>
      <c r="D80" s="9"/>
      <c r="E80" s="9"/>
      <c r="F80" s="7"/>
      <c r="G80" s="9"/>
    </row>
    <row r="81" spans="1:7">
      <c r="A81" s="25"/>
      <c r="B81" s="8"/>
      <c r="C81" s="25"/>
      <c r="D81" s="9"/>
      <c r="E81" s="9"/>
      <c r="F81" s="7"/>
      <c r="G81" s="9"/>
    </row>
    <row r="82" spans="1:7">
      <c r="A82" s="25"/>
      <c r="B82" s="8"/>
      <c r="C82" s="25"/>
      <c r="D82" s="9"/>
      <c r="E82" s="9"/>
      <c r="F82" s="7"/>
      <c r="G82" s="9"/>
    </row>
    <row r="83" spans="1:7">
      <c r="A83" s="25"/>
      <c r="B83" s="35"/>
      <c r="C83" s="46"/>
      <c r="D83" s="9"/>
      <c r="E83" s="9"/>
      <c r="F83" s="7"/>
      <c r="G83" s="9"/>
    </row>
    <row r="84" spans="1:7">
      <c r="A84" s="25"/>
      <c r="B84" s="8"/>
      <c r="C84" s="25"/>
      <c r="D84" s="9"/>
      <c r="E84" s="9"/>
      <c r="F84" s="7"/>
      <c r="G84" s="9"/>
    </row>
    <row r="85" spans="1:7">
      <c r="A85" s="25"/>
      <c r="B85" s="8"/>
      <c r="C85" s="25"/>
      <c r="D85" s="9"/>
      <c r="E85" s="9"/>
      <c r="F85" s="7"/>
      <c r="G85" s="9"/>
    </row>
    <row r="86" spans="1:7">
      <c r="A86" s="25"/>
      <c r="B86" s="35"/>
      <c r="C86" s="46"/>
      <c r="D86" s="9"/>
      <c r="E86" s="9"/>
      <c r="F86" s="7"/>
      <c r="G86" s="9"/>
    </row>
    <row r="87" spans="1:7">
      <c r="A87" s="25"/>
      <c r="B87" s="8"/>
      <c r="C87" s="25"/>
      <c r="D87" s="9"/>
      <c r="E87" s="9"/>
      <c r="F87" s="7"/>
      <c r="G87" s="9"/>
    </row>
    <row r="88" spans="1:7">
      <c r="A88" s="25"/>
      <c r="B88" s="35"/>
      <c r="C88" s="46"/>
      <c r="D88" s="9"/>
      <c r="E88" s="9"/>
      <c r="F88" s="7"/>
      <c r="G88" s="9"/>
    </row>
    <row r="89" spans="1:7">
      <c r="A89" s="25"/>
      <c r="B89" s="8"/>
      <c r="C89" s="25"/>
      <c r="D89" s="9"/>
      <c r="E89" s="9"/>
      <c r="F89" s="7"/>
      <c r="G89" s="9"/>
    </row>
    <row r="90" spans="1:7">
      <c r="A90" s="25"/>
      <c r="B90" s="35"/>
      <c r="C90" s="46"/>
      <c r="D90" s="9"/>
      <c r="E90" s="9"/>
      <c r="F90" s="7"/>
      <c r="G90" s="9"/>
    </row>
    <row r="91" spans="1:7">
      <c r="A91" s="25"/>
      <c r="B91" s="8"/>
      <c r="C91" s="25"/>
      <c r="D91" s="9"/>
      <c r="E91" s="9"/>
      <c r="F91" s="7"/>
      <c r="G91" s="9"/>
    </row>
    <row r="92" spans="1:7">
      <c r="A92" s="25">
        <v>34</v>
      </c>
      <c r="B92" s="36" t="s">
        <v>258</v>
      </c>
      <c r="C92" s="46">
        <v>3</v>
      </c>
      <c r="D92" s="9">
        <v>10000000</v>
      </c>
      <c r="E92" s="9">
        <f t="shared" si="7"/>
        <v>30000000</v>
      </c>
      <c r="F92" s="7">
        <v>5</v>
      </c>
      <c r="G92" s="9">
        <f t="shared" si="8"/>
        <v>6000000</v>
      </c>
    </row>
    <row r="93" spans="1:7">
      <c r="A93" s="25">
        <v>35</v>
      </c>
      <c r="B93" s="8" t="s">
        <v>259</v>
      </c>
      <c r="C93" s="25">
        <v>6</v>
      </c>
      <c r="D93" s="9">
        <v>15000000</v>
      </c>
      <c r="E93" s="9">
        <f t="shared" si="7"/>
        <v>90000000</v>
      </c>
      <c r="F93" s="7">
        <v>5</v>
      </c>
      <c r="G93" s="9">
        <f t="shared" si="8"/>
        <v>18000000</v>
      </c>
    </row>
    <row r="94" spans="1:7">
      <c r="A94" s="25">
        <v>36</v>
      </c>
      <c r="B94" s="36" t="s">
        <v>260</v>
      </c>
      <c r="C94" s="46">
        <v>2</v>
      </c>
      <c r="D94" s="9">
        <v>20000000</v>
      </c>
      <c r="E94" s="9">
        <f t="shared" si="7"/>
        <v>40000000</v>
      </c>
      <c r="F94" s="7">
        <v>5</v>
      </c>
      <c r="G94" s="9">
        <f t="shared" si="8"/>
        <v>8000000</v>
      </c>
    </row>
    <row r="95" spans="1:7">
      <c r="A95" s="25">
        <v>37</v>
      </c>
      <c r="B95" s="36" t="s">
        <v>261</v>
      </c>
      <c r="C95" s="46">
        <v>1</v>
      </c>
      <c r="D95" s="9">
        <v>30000000</v>
      </c>
      <c r="E95" s="9">
        <f t="shared" si="7"/>
        <v>30000000</v>
      </c>
      <c r="F95" s="7">
        <v>5</v>
      </c>
      <c r="G95" s="9">
        <f t="shared" si="8"/>
        <v>6000000</v>
      </c>
    </row>
    <row r="96" spans="1:7">
      <c r="A96" s="25">
        <v>38</v>
      </c>
      <c r="B96" s="36" t="s">
        <v>262</v>
      </c>
      <c r="C96" s="46">
        <v>1</v>
      </c>
      <c r="D96" s="9">
        <v>30000000</v>
      </c>
      <c r="E96" s="9">
        <f t="shared" si="7"/>
        <v>30000000</v>
      </c>
      <c r="F96" s="7">
        <v>5</v>
      </c>
      <c r="G96" s="9">
        <f t="shared" si="8"/>
        <v>6000000</v>
      </c>
    </row>
    <row r="97" spans="1:7">
      <c r="A97" s="25">
        <v>39</v>
      </c>
      <c r="B97" s="36" t="s">
        <v>263</v>
      </c>
      <c r="C97" s="46">
        <v>1</v>
      </c>
      <c r="D97" s="9">
        <v>50000000</v>
      </c>
      <c r="E97" s="9">
        <f t="shared" si="7"/>
        <v>50000000</v>
      </c>
      <c r="F97" s="7">
        <v>5</v>
      </c>
      <c r="G97" s="9">
        <f t="shared" si="8"/>
        <v>10000000</v>
      </c>
    </row>
    <row r="98" spans="1:7">
      <c r="A98" s="25">
        <v>40</v>
      </c>
      <c r="B98" s="36" t="s">
        <v>264</v>
      </c>
      <c r="C98" s="46">
        <v>1</v>
      </c>
      <c r="D98" s="9">
        <v>80000000</v>
      </c>
      <c r="E98" s="9">
        <f t="shared" si="7"/>
        <v>80000000</v>
      </c>
      <c r="F98" s="7">
        <v>5</v>
      </c>
      <c r="G98" s="9">
        <f t="shared" si="8"/>
        <v>16000000</v>
      </c>
    </row>
    <row r="99" spans="1:7">
      <c r="A99" s="25">
        <v>41</v>
      </c>
      <c r="B99" s="36" t="s">
        <v>265</v>
      </c>
      <c r="C99" s="46">
        <v>2</v>
      </c>
      <c r="D99" s="9">
        <v>2500000</v>
      </c>
      <c r="E99" s="9">
        <f t="shared" si="7"/>
        <v>5000000</v>
      </c>
      <c r="F99" s="7">
        <v>5</v>
      </c>
      <c r="G99" s="9">
        <f t="shared" si="8"/>
        <v>1000000</v>
      </c>
    </row>
    <row r="100" spans="1:7">
      <c r="A100" s="25">
        <v>42</v>
      </c>
      <c r="B100" s="8" t="s">
        <v>266</v>
      </c>
      <c r="C100" s="25">
        <v>1</v>
      </c>
      <c r="D100" s="9">
        <v>2000000</v>
      </c>
      <c r="E100" s="9">
        <f t="shared" si="7"/>
        <v>2000000</v>
      </c>
      <c r="F100" s="7">
        <v>5</v>
      </c>
      <c r="G100" s="9">
        <f t="shared" si="8"/>
        <v>400000</v>
      </c>
    </row>
    <row r="101" spans="1:7">
      <c r="A101" s="25">
        <v>43</v>
      </c>
      <c r="B101" s="36" t="s">
        <v>267</v>
      </c>
      <c r="C101" s="46">
        <v>3</v>
      </c>
      <c r="D101" s="9">
        <v>2000000</v>
      </c>
      <c r="E101" s="9">
        <f t="shared" si="7"/>
        <v>6000000</v>
      </c>
      <c r="F101" s="7">
        <v>5</v>
      </c>
      <c r="G101" s="9">
        <f t="shared" si="8"/>
        <v>1200000</v>
      </c>
    </row>
    <row r="102" spans="1:7">
      <c r="A102" s="25">
        <v>44</v>
      </c>
      <c r="B102" s="36" t="s">
        <v>268</v>
      </c>
      <c r="C102" s="46">
        <v>1</v>
      </c>
      <c r="D102" s="9">
        <v>300000</v>
      </c>
      <c r="E102" s="9">
        <f t="shared" si="7"/>
        <v>300000</v>
      </c>
      <c r="F102" s="7">
        <v>5</v>
      </c>
      <c r="G102" s="9">
        <f t="shared" si="8"/>
        <v>60000</v>
      </c>
    </row>
    <row r="103" spans="1:7" ht="29">
      <c r="A103" s="25">
        <v>45</v>
      </c>
      <c r="B103" s="36" t="s">
        <v>269</v>
      </c>
      <c r="C103" s="46">
        <v>2</v>
      </c>
      <c r="D103" s="9">
        <v>500000</v>
      </c>
      <c r="E103" s="9">
        <f t="shared" si="7"/>
        <v>1000000</v>
      </c>
      <c r="F103" s="7">
        <v>5</v>
      </c>
      <c r="G103" s="9">
        <f t="shared" si="8"/>
        <v>200000</v>
      </c>
    </row>
    <row r="104" spans="1:7">
      <c r="A104" s="25">
        <v>46</v>
      </c>
      <c r="B104" s="35" t="s">
        <v>270</v>
      </c>
      <c r="C104" s="46">
        <v>1</v>
      </c>
      <c r="D104" s="9">
        <v>10000000</v>
      </c>
      <c r="E104" s="9">
        <f t="shared" si="7"/>
        <v>10000000</v>
      </c>
      <c r="F104" s="7">
        <v>5</v>
      </c>
      <c r="G104" s="9">
        <f t="shared" si="8"/>
        <v>2000000</v>
      </c>
    </row>
    <row r="105" spans="1:7">
      <c r="A105" s="25">
        <v>47</v>
      </c>
      <c r="B105" s="36" t="s">
        <v>271</v>
      </c>
      <c r="C105" s="46">
        <v>3</v>
      </c>
      <c r="D105" s="9">
        <v>2000000</v>
      </c>
      <c r="E105" s="9">
        <f t="shared" si="7"/>
        <v>6000000</v>
      </c>
      <c r="F105" s="7">
        <v>5</v>
      </c>
      <c r="G105" s="9">
        <f t="shared" si="8"/>
        <v>1200000</v>
      </c>
    </row>
    <row r="106" spans="1:7">
      <c r="A106" s="25">
        <v>48</v>
      </c>
      <c r="B106" s="36" t="s">
        <v>272</v>
      </c>
      <c r="C106" s="46">
        <v>1</v>
      </c>
      <c r="D106" s="9">
        <v>2000000</v>
      </c>
      <c r="E106" s="9">
        <f t="shared" si="7"/>
        <v>2000000</v>
      </c>
      <c r="F106" s="7">
        <v>5</v>
      </c>
      <c r="G106" s="9">
        <f t="shared" si="8"/>
        <v>400000</v>
      </c>
    </row>
    <row r="107" spans="1:7">
      <c r="A107" s="25">
        <v>49</v>
      </c>
      <c r="B107" s="36" t="s">
        <v>273</v>
      </c>
      <c r="C107" s="46">
        <v>2</v>
      </c>
      <c r="D107" s="9">
        <v>2000000</v>
      </c>
      <c r="E107" s="9">
        <f t="shared" si="7"/>
        <v>4000000</v>
      </c>
      <c r="F107" s="7">
        <v>5</v>
      </c>
      <c r="G107" s="9">
        <f t="shared" si="8"/>
        <v>800000</v>
      </c>
    </row>
    <row r="108" spans="1:7">
      <c r="A108" s="25">
        <v>50</v>
      </c>
      <c r="B108" s="36" t="s">
        <v>274</v>
      </c>
      <c r="C108" s="46">
        <v>11</v>
      </c>
      <c r="D108" s="9">
        <v>1550000</v>
      </c>
      <c r="E108" s="9">
        <f t="shared" si="7"/>
        <v>17050000</v>
      </c>
      <c r="F108" s="7">
        <v>5</v>
      </c>
      <c r="G108" s="9">
        <f t="shared" si="8"/>
        <v>3410000</v>
      </c>
    </row>
    <row r="109" spans="1:7">
      <c r="A109" s="25">
        <v>51</v>
      </c>
      <c r="B109" s="36" t="s">
        <v>275</v>
      </c>
      <c r="C109" s="46">
        <v>4</v>
      </c>
      <c r="D109" s="9">
        <v>2500000</v>
      </c>
      <c r="E109" s="9">
        <f t="shared" si="7"/>
        <v>10000000</v>
      </c>
      <c r="F109" s="7">
        <v>5</v>
      </c>
      <c r="G109" s="9">
        <f t="shared" si="8"/>
        <v>2000000</v>
      </c>
    </row>
    <row r="110" spans="1:7">
      <c r="A110" s="25">
        <v>52</v>
      </c>
      <c r="B110" s="36" t="s">
        <v>276</v>
      </c>
      <c r="C110" s="46">
        <v>6</v>
      </c>
      <c r="D110" s="9">
        <v>1000000</v>
      </c>
      <c r="E110" s="9">
        <f t="shared" si="7"/>
        <v>6000000</v>
      </c>
      <c r="F110" s="7">
        <v>5</v>
      </c>
      <c r="G110" s="9">
        <f t="shared" si="8"/>
        <v>1200000</v>
      </c>
    </row>
    <row r="111" spans="1:7">
      <c r="A111" s="25">
        <v>53</v>
      </c>
      <c r="B111" s="35" t="s">
        <v>277</v>
      </c>
      <c r="C111" s="46">
        <v>1</v>
      </c>
      <c r="D111" s="9">
        <v>10000000</v>
      </c>
      <c r="E111" s="9">
        <f t="shared" si="7"/>
        <v>10000000</v>
      </c>
      <c r="F111" s="7">
        <v>5</v>
      </c>
      <c r="G111" s="9">
        <f t="shared" si="8"/>
        <v>2000000</v>
      </c>
    </row>
    <row r="112" spans="1:7">
      <c r="A112" s="25">
        <v>54</v>
      </c>
      <c r="B112" s="35" t="s">
        <v>278</v>
      </c>
      <c r="C112" s="46">
        <v>1</v>
      </c>
      <c r="D112" s="9">
        <v>2500000</v>
      </c>
      <c r="E112" s="9">
        <f t="shared" si="7"/>
        <v>2500000</v>
      </c>
      <c r="F112" s="7">
        <v>5</v>
      </c>
      <c r="G112" s="9">
        <f t="shared" si="8"/>
        <v>500000</v>
      </c>
    </row>
    <row r="113" spans="1:7">
      <c r="A113" s="25">
        <v>55</v>
      </c>
      <c r="B113" s="35" t="s">
        <v>236</v>
      </c>
      <c r="C113" s="46">
        <v>2</v>
      </c>
      <c r="D113" s="9">
        <v>12500000</v>
      </c>
      <c r="E113" s="9">
        <f t="shared" si="7"/>
        <v>25000000</v>
      </c>
      <c r="F113" s="7">
        <v>5</v>
      </c>
      <c r="G113" s="9">
        <f t="shared" si="8"/>
        <v>5000000</v>
      </c>
    </row>
    <row r="114" spans="1:7">
      <c r="A114" s="25">
        <v>56</v>
      </c>
      <c r="B114" s="35" t="s">
        <v>279</v>
      </c>
      <c r="C114" s="46">
        <v>2</v>
      </c>
      <c r="D114" s="9">
        <v>900000</v>
      </c>
      <c r="E114" s="9">
        <f t="shared" si="7"/>
        <v>1800000</v>
      </c>
      <c r="F114" s="7">
        <v>5</v>
      </c>
      <c r="G114" s="9">
        <f t="shared" si="8"/>
        <v>360000</v>
      </c>
    </row>
    <row r="115" spans="1:7">
      <c r="A115" s="25"/>
      <c r="B115" s="8" t="s">
        <v>398</v>
      </c>
      <c r="C115" s="25"/>
      <c r="D115" s="9"/>
      <c r="E115" s="9"/>
      <c r="F115" s="7"/>
      <c r="G115" s="9"/>
    </row>
    <row r="116" spans="1:7">
      <c r="A116" s="19">
        <v>19</v>
      </c>
      <c r="B116" s="8" t="s">
        <v>413</v>
      </c>
      <c r="C116" s="19">
        <v>1</v>
      </c>
      <c r="D116" s="9">
        <v>12500000</v>
      </c>
      <c r="E116" s="9">
        <f t="shared" ref="E116:E118" si="9">C116*D116</f>
        <v>12500000</v>
      </c>
      <c r="F116" s="7">
        <v>5</v>
      </c>
      <c r="G116" s="9">
        <f t="shared" ref="G116:G118" si="10">E116/F116</f>
        <v>2500000</v>
      </c>
    </row>
    <row r="117" spans="1:7">
      <c r="A117" s="19">
        <v>20</v>
      </c>
      <c r="B117" s="8" t="s">
        <v>414</v>
      </c>
      <c r="C117" s="19">
        <v>1</v>
      </c>
      <c r="D117" s="9">
        <v>3900000</v>
      </c>
      <c r="E117" s="9">
        <f t="shared" si="9"/>
        <v>3900000</v>
      </c>
      <c r="F117" s="7">
        <v>5</v>
      </c>
      <c r="G117" s="9">
        <f t="shared" si="10"/>
        <v>780000</v>
      </c>
    </row>
    <row r="118" spans="1:7">
      <c r="A118" s="19">
        <v>21</v>
      </c>
      <c r="B118" s="8" t="s">
        <v>415</v>
      </c>
      <c r="C118" s="19">
        <v>1</v>
      </c>
      <c r="D118" s="9">
        <v>2500000</v>
      </c>
      <c r="E118" s="9">
        <f t="shared" si="9"/>
        <v>2500000</v>
      </c>
      <c r="F118" s="7">
        <v>5</v>
      </c>
      <c r="G118" s="9">
        <f t="shared" si="10"/>
        <v>500000</v>
      </c>
    </row>
    <row r="119" spans="1:7">
      <c r="A119" s="19"/>
      <c r="B119" s="8"/>
      <c r="C119" s="19"/>
      <c r="D119" s="9"/>
      <c r="E119" s="9"/>
      <c r="F119" s="7"/>
      <c r="G119" s="9"/>
    </row>
    <row r="120" spans="1:7">
      <c r="A120" s="25"/>
      <c r="B120" s="8"/>
      <c r="C120" s="25"/>
      <c r="D120" s="9"/>
      <c r="E120" s="9"/>
      <c r="F120" s="7"/>
      <c r="G120" s="9"/>
    </row>
    <row r="121" spans="1:7">
      <c r="A121" s="25"/>
      <c r="B121" s="8" t="s">
        <v>416</v>
      </c>
      <c r="C121" s="25"/>
      <c r="D121" s="9"/>
      <c r="E121" s="9"/>
      <c r="F121" s="7"/>
      <c r="G121" s="9"/>
    </row>
    <row r="122" spans="1:7">
      <c r="A122" s="19">
        <v>17</v>
      </c>
      <c r="B122" s="8" t="s">
        <v>297</v>
      </c>
      <c r="C122" s="19">
        <v>1</v>
      </c>
      <c r="D122" s="9">
        <v>12500000</v>
      </c>
      <c r="E122" s="9">
        <f t="shared" ref="E122:E158" si="11">C122*D122</f>
        <v>12500000</v>
      </c>
      <c r="F122" s="7">
        <v>5</v>
      </c>
      <c r="G122" s="9">
        <f t="shared" ref="G122:G158" si="12">E122/F122</f>
        <v>2500000</v>
      </c>
    </row>
    <row r="123" spans="1:7">
      <c r="A123" s="19">
        <v>18</v>
      </c>
      <c r="B123" s="8" t="s">
        <v>243</v>
      </c>
      <c r="C123" s="25">
        <v>1</v>
      </c>
      <c r="D123" s="9">
        <v>900000</v>
      </c>
      <c r="E123" s="9">
        <f t="shared" si="11"/>
        <v>900000</v>
      </c>
      <c r="F123" s="7">
        <v>5</v>
      </c>
      <c r="G123" s="9">
        <f t="shared" si="12"/>
        <v>180000</v>
      </c>
    </row>
    <row r="124" spans="1:7">
      <c r="A124" s="28"/>
      <c r="B124" s="39"/>
      <c r="C124" s="26"/>
      <c r="D124" s="9"/>
      <c r="E124" s="9">
        <f t="shared" si="11"/>
        <v>0</v>
      </c>
      <c r="F124" s="7">
        <v>5</v>
      </c>
      <c r="G124" s="9">
        <f t="shared" si="12"/>
        <v>0</v>
      </c>
    </row>
    <row r="125" spans="1:7">
      <c r="A125" s="21"/>
      <c r="B125" s="38" t="s">
        <v>418</v>
      </c>
      <c r="C125" s="23"/>
      <c r="D125" s="9"/>
      <c r="E125" s="9">
        <f t="shared" si="11"/>
        <v>0</v>
      </c>
      <c r="F125" s="7">
        <v>5</v>
      </c>
      <c r="G125" s="9">
        <f t="shared" si="12"/>
        <v>0</v>
      </c>
    </row>
    <row r="126" spans="1:7">
      <c r="A126" s="19"/>
      <c r="B126" s="8"/>
      <c r="C126" s="19"/>
      <c r="D126" s="9"/>
      <c r="E126" s="9"/>
      <c r="F126" s="7"/>
      <c r="G126" s="9"/>
    </row>
    <row r="127" spans="1:7">
      <c r="A127" s="19"/>
      <c r="B127" s="8"/>
      <c r="C127" s="19"/>
      <c r="D127" s="9"/>
      <c r="E127" s="9"/>
      <c r="F127" s="7"/>
      <c r="G127" s="9"/>
    </row>
    <row r="128" spans="1:7">
      <c r="A128" s="19"/>
      <c r="B128" s="8"/>
      <c r="C128" s="19"/>
      <c r="D128" s="9"/>
      <c r="E128" s="9"/>
      <c r="F128" s="7"/>
      <c r="G128" s="9"/>
    </row>
    <row r="129" spans="1:7">
      <c r="A129" s="19"/>
      <c r="B129" s="8"/>
      <c r="C129" s="19"/>
      <c r="D129" s="9"/>
      <c r="E129" s="9"/>
      <c r="F129" s="7"/>
      <c r="G129" s="9"/>
    </row>
    <row r="130" spans="1:7">
      <c r="A130" s="19"/>
      <c r="B130" s="8"/>
      <c r="C130" s="19"/>
      <c r="D130" s="9"/>
      <c r="E130" s="9"/>
      <c r="F130" s="7"/>
      <c r="G130" s="9"/>
    </row>
    <row r="131" spans="1:7">
      <c r="A131" s="19"/>
      <c r="B131" s="8"/>
      <c r="C131" s="19"/>
      <c r="D131" s="9"/>
      <c r="E131" s="9"/>
      <c r="F131" s="7"/>
      <c r="G131" s="9"/>
    </row>
    <row r="132" spans="1:7">
      <c r="A132" s="19"/>
      <c r="B132" s="8"/>
      <c r="C132" s="19"/>
      <c r="D132" s="9"/>
      <c r="E132" s="9"/>
      <c r="F132" s="7"/>
      <c r="G132" s="9"/>
    </row>
    <row r="133" spans="1:7">
      <c r="A133" s="19"/>
      <c r="B133" s="8"/>
      <c r="C133" s="19"/>
      <c r="D133" s="9"/>
      <c r="E133" s="9"/>
      <c r="F133" s="7"/>
      <c r="G133" s="9"/>
    </row>
    <row r="134" spans="1:7">
      <c r="A134" s="19"/>
      <c r="B134" s="8"/>
      <c r="C134" s="19"/>
      <c r="D134" s="9"/>
      <c r="E134" s="9"/>
      <c r="F134" s="7"/>
      <c r="G134" s="9"/>
    </row>
    <row r="135" spans="1:7">
      <c r="A135" s="19"/>
      <c r="B135" s="8"/>
      <c r="C135" s="19"/>
      <c r="D135" s="9"/>
      <c r="E135" s="9"/>
      <c r="F135" s="7"/>
      <c r="G135" s="9"/>
    </row>
    <row r="136" spans="1:7">
      <c r="A136" s="19"/>
      <c r="B136" s="8"/>
      <c r="C136" s="19"/>
      <c r="D136" s="9"/>
      <c r="E136" s="9"/>
      <c r="F136" s="7"/>
      <c r="G136" s="9"/>
    </row>
    <row r="137" spans="1:7">
      <c r="A137" s="19"/>
      <c r="B137" s="8"/>
      <c r="C137" s="19"/>
      <c r="D137" s="9"/>
      <c r="E137" s="9"/>
      <c r="F137" s="7"/>
      <c r="G137" s="9"/>
    </row>
    <row r="138" spans="1:7">
      <c r="A138" s="19"/>
      <c r="B138" s="8"/>
      <c r="C138" s="19"/>
      <c r="D138" s="9"/>
      <c r="E138" s="9"/>
      <c r="F138" s="7"/>
      <c r="G138" s="9"/>
    </row>
    <row r="139" spans="1:7">
      <c r="A139" s="19"/>
      <c r="B139" s="8"/>
      <c r="C139" s="19"/>
      <c r="D139" s="9"/>
      <c r="E139" s="9"/>
      <c r="F139" s="7"/>
      <c r="G139" s="9"/>
    </row>
    <row r="140" spans="1:7">
      <c r="A140" s="19"/>
      <c r="B140" s="8"/>
      <c r="C140" s="19"/>
      <c r="D140" s="9"/>
      <c r="E140" s="9"/>
      <c r="F140" s="7"/>
      <c r="G140" s="9"/>
    </row>
    <row r="141" spans="1:7">
      <c r="A141" s="19"/>
      <c r="B141" s="8"/>
      <c r="C141" s="19"/>
      <c r="D141" s="9"/>
      <c r="E141" s="9"/>
      <c r="F141" s="7"/>
      <c r="G141" s="9"/>
    </row>
    <row r="142" spans="1:7">
      <c r="A142" s="19"/>
      <c r="B142" s="8"/>
      <c r="C142" s="19"/>
      <c r="D142" s="9"/>
      <c r="E142" s="9"/>
      <c r="F142" s="7"/>
      <c r="G142" s="9"/>
    </row>
    <row r="143" spans="1:7">
      <c r="A143" s="19"/>
      <c r="B143" s="8"/>
      <c r="C143" s="19"/>
      <c r="D143" s="9"/>
      <c r="E143" s="9"/>
      <c r="F143" s="7"/>
      <c r="G143" s="9"/>
    </row>
    <row r="144" spans="1:7">
      <c r="A144" s="19"/>
      <c r="B144" s="8"/>
      <c r="C144" s="19"/>
      <c r="D144" s="9"/>
      <c r="E144" s="9"/>
      <c r="F144" s="7"/>
      <c r="G144" s="9"/>
    </row>
    <row r="145" spans="1:7">
      <c r="A145" s="19"/>
      <c r="B145" s="8"/>
      <c r="C145" s="19"/>
      <c r="D145" s="9"/>
      <c r="E145" s="9"/>
      <c r="F145" s="7"/>
      <c r="G145" s="9"/>
    </row>
    <row r="146" spans="1:7">
      <c r="A146" s="19"/>
      <c r="B146" s="8"/>
      <c r="C146" s="19"/>
      <c r="D146" s="9"/>
      <c r="E146" s="9"/>
      <c r="F146" s="7"/>
      <c r="G146" s="9"/>
    </row>
    <row r="147" spans="1:7">
      <c r="A147" s="19"/>
      <c r="B147" s="8"/>
      <c r="C147" s="19"/>
      <c r="D147" s="9"/>
      <c r="E147" s="9"/>
      <c r="F147" s="7"/>
      <c r="G147" s="9"/>
    </row>
    <row r="148" spans="1:7">
      <c r="A148" s="19"/>
      <c r="B148" s="8"/>
      <c r="C148" s="19"/>
      <c r="D148" s="9"/>
      <c r="E148" s="9"/>
      <c r="F148" s="7"/>
      <c r="G148" s="9"/>
    </row>
    <row r="149" spans="1:7">
      <c r="A149" s="19"/>
      <c r="B149" s="8"/>
      <c r="C149" s="19"/>
      <c r="D149" s="9"/>
      <c r="E149" s="9"/>
      <c r="F149" s="7"/>
      <c r="G149" s="9"/>
    </row>
    <row r="150" spans="1:7">
      <c r="A150" s="19"/>
      <c r="B150" s="8"/>
      <c r="C150" s="19"/>
      <c r="D150" s="9"/>
      <c r="E150" s="9"/>
      <c r="F150" s="7"/>
      <c r="G150" s="9"/>
    </row>
    <row r="151" spans="1:7">
      <c r="A151" s="19"/>
      <c r="B151" s="8"/>
      <c r="C151" s="19"/>
      <c r="D151" s="9"/>
      <c r="E151" s="9"/>
      <c r="F151" s="7"/>
      <c r="G151" s="9"/>
    </row>
    <row r="152" spans="1:7">
      <c r="A152" s="19"/>
      <c r="B152" s="8"/>
      <c r="C152" s="19"/>
      <c r="D152" s="9"/>
      <c r="E152" s="9"/>
      <c r="F152" s="7"/>
      <c r="G152" s="9"/>
    </row>
    <row r="153" spans="1:7">
      <c r="A153" s="19"/>
      <c r="B153" s="8"/>
      <c r="C153" s="19"/>
      <c r="D153" s="9"/>
      <c r="E153" s="9"/>
      <c r="F153" s="7"/>
      <c r="G153" s="9"/>
    </row>
    <row r="154" spans="1:7">
      <c r="A154" s="19"/>
      <c r="B154" s="8"/>
      <c r="C154" s="19"/>
      <c r="D154" s="9"/>
      <c r="E154" s="9"/>
      <c r="F154" s="7"/>
      <c r="G154" s="9"/>
    </row>
    <row r="155" spans="1:7">
      <c r="A155" s="19"/>
      <c r="B155" s="8"/>
      <c r="C155" s="19"/>
      <c r="D155" s="9"/>
      <c r="E155" s="9"/>
      <c r="F155" s="7"/>
      <c r="G155" s="9"/>
    </row>
    <row r="156" spans="1:7">
      <c r="A156" s="19"/>
      <c r="B156" s="8"/>
      <c r="C156" s="19"/>
      <c r="D156" s="9"/>
      <c r="E156" s="9"/>
      <c r="F156" s="7"/>
      <c r="G156" s="9"/>
    </row>
    <row r="157" spans="1:7">
      <c r="A157" s="19">
        <v>32</v>
      </c>
      <c r="B157" s="39" t="s">
        <v>297</v>
      </c>
      <c r="C157" s="28">
        <v>1</v>
      </c>
      <c r="D157" s="9">
        <v>12500000</v>
      </c>
      <c r="E157" s="9">
        <f t="shared" si="11"/>
        <v>12500000</v>
      </c>
      <c r="F157" s="7">
        <v>5</v>
      </c>
      <c r="G157" s="9">
        <f t="shared" si="12"/>
        <v>2500000</v>
      </c>
    </row>
    <row r="158" spans="1:7">
      <c r="A158" s="19">
        <v>33</v>
      </c>
      <c r="B158" s="39" t="s">
        <v>243</v>
      </c>
      <c r="C158" s="28">
        <v>1</v>
      </c>
      <c r="D158" s="9">
        <v>900000</v>
      </c>
      <c r="E158" s="9">
        <f t="shared" si="11"/>
        <v>900000</v>
      </c>
      <c r="F158" s="7">
        <v>5</v>
      </c>
      <c r="G158" s="9">
        <f t="shared" si="12"/>
        <v>180000</v>
      </c>
    </row>
    <row r="159" spans="1:7">
      <c r="A159" s="19"/>
      <c r="B159" s="39"/>
      <c r="C159" s="28"/>
      <c r="D159" s="9"/>
      <c r="E159" s="9"/>
      <c r="F159" s="7"/>
      <c r="G159" s="9"/>
    </row>
    <row r="160" spans="1:7">
      <c r="A160" s="19"/>
      <c r="B160" s="39"/>
      <c r="C160" s="28"/>
      <c r="D160" s="9"/>
      <c r="E160" s="9"/>
      <c r="F160" s="7"/>
      <c r="G160" s="9"/>
    </row>
    <row r="161" spans="1:7">
      <c r="A161" s="28"/>
      <c r="B161" s="39"/>
      <c r="C161" s="28"/>
      <c r="D161" s="9"/>
      <c r="E161" s="9"/>
      <c r="F161" s="7"/>
      <c r="G161" s="9"/>
    </row>
    <row r="162" spans="1:7">
      <c r="A162" s="19"/>
      <c r="B162" s="37" t="s">
        <v>432</v>
      </c>
      <c r="C162" s="19"/>
      <c r="D162" s="9"/>
      <c r="E162" s="9"/>
      <c r="F162" s="7"/>
      <c r="G162" s="9"/>
    </row>
    <row r="163" spans="1:7">
      <c r="A163" s="19"/>
      <c r="B163" s="8"/>
      <c r="C163" s="19"/>
      <c r="D163" s="9"/>
      <c r="E163" s="9"/>
      <c r="F163" s="7"/>
      <c r="G163" s="9"/>
    </row>
    <row r="164" spans="1:7">
      <c r="A164" s="19"/>
      <c r="B164" s="8"/>
      <c r="C164" s="19"/>
      <c r="D164" s="9"/>
      <c r="E164" s="9"/>
      <c r="F164" s="7"/>
      <c r="G164" s="9"/>
    </row>
    <row r="165" spans="1:7">
      <c r="A165" s="19"/>
      <c r="B165" s="8"/>
      <c r="C165" s="19"/>
      <c r="D165" s="9"/>
      <c r="E165" s="9"/>
      <c r="F165" s="7"/>
      <c r="G165" s="9"/>
    </row>
    <row r="166" spans="1:7">
      <c r="A166" s="19"/>
      <c r="B166" s="8"/>
      <c r="C166" s="19"/>
      <c r="D166" s="9"/>
      <c r="E166" s="9"/>
      <c r="F166" s="7"/>
      <c r="G166" s="9"/>
    </row>
    <row r="167" spans="1:7">
      <c r="A167" s="19"/>
      <c r="B167" s="8"/>
      <c r="C167" s="19"/>
      <c r="D167" s="9"/>
      <c r="E167" s="9"/>
      <c r="F167" s="7"/>
      <c r="G167" s="9"/>
    </row>
    <row r="168" spans="1:7">
      <c r="A168" s="19"/>
      <c r="B168" s="8"/>
      <c r="C168" s="19"/>
      <c r="D168" s="9"/>
      <c r="E168" s="9"/>
      <c r="F168" s="7"/>
      <c r="G168" s="9"/>
    </row>
    <row r="169" spans="1:7">
      <c r="A169" s="19"/>
      <c r="B169" s="8"/>
      <c r="C169" s="19"/>
      <c r="D169" s="9"/>
      <c r="E169" s="9"/>
      <c r="F169" s="7"/>
      <c r="G169" s="9"/>
    </row>
    <row r="170" spans="1:7">
      <c r="A170" s="19"/>
      <c r="B170" s="8"/>
      <c r="C170" s="19"/>
      <c r="D170" s="9"/>
      <c r="E170" s="9"/>
      <c r="F170" s="7"/>
      <c r="G170" s="9"/>
    </row>
    <row r="171" spans="1:7">
      <c r="A171" s="19"/>
      <c r="B171" s="8"/>
      <c r="C171" s="19"/>
      <c r="D171" s="9"/>
      <c r="E171" s="9"/>
      <c r="F171" s="7"/>
      <c r="G171" s="9"/>
    </row>
    <row r="172" spans="1:7">
      <c r="A172" s="19"/>
      <c r="B172" s="8"/>
      <c r="C172" s="19"/>
      <c r="D172" s="9"/>
      <c r="E172" s="9"/>
      <c r="F172" s="7"/>
      <c r="G172" s="9"/>
    </row>
    <row r="173" spans="1:7">
      <c r="A173" s="19"/>
      <c r="B173" s="8"/>
      <c r="C173" s="19"/>
      <c r="D173" s="9"/>
      <c r="E173" s="9"/>
      <c r="F173" s="7"/>
      <c r="G173" s="9"/>
    </row>
    <row r="174" spans="1:7">
      <c r="A174" s="19"/>
      <c r="B174" s="8"/>
      <c r="C174" s="19"/>
      <c r="D174" s="9"/>
      <c r="E174" s="9"/>
      <c r="F174" s="7"/>
      <c r="G174" s="9"/>
    </row>
    <row r="175" spans="1:7">
      <c r="A175" s="19"/>
      <c r="B175" s="8"/>
      <c r="C175" s="19"/>
      <c r="D175" s="9"/>
      <c r="E175" s="9"/>
      <c r="F175" s="7"/>
      <c r="G175" s="9"/>
    </row>
    <row r="176" spans="1:7">
      <c r="A176" s="19"/>
      <c r="B176" s="8"/>
      <c r="C176" s="19"/>
      <c r="D176" s="9"/>
      <c r="E176" s="9"/>
      <c r="F176" s="7"/>
      <c r="G176" s="9"/>
    </row>
    <row r="177" spans="1:7">
      <c r="A177" s="19"/>
      <c r="B177" s="8"/>
      <c r="C177" s="19"/>
      <c r="D177" s="9"/>
      <c r="E177" s="9"/>
      <c r="F177" s="7"/>
      <c r="G177" s="9"/>
    </row>
    <row r="178" spans="1:7">
      <c r="A178" s="19"/>
      <c r="B178" s="8"/>
      <c r="C178" s="19"/>
      <c r="D178" s="9"/>
      <c r="E178" s="9"/>
      <c r="F178" s="7"/>
      <c r="G178" s="9"/>
    </row>
    <row r="179" spans="1:7">
      <c r="A179" s="19"/>
      <c r="B179" s="8"/>
      <c r="C179" s="19"/>
      <c r="D179" s="9"/>
      <c r="E179" s="9"/>
      <c r="F179" s="7"/>
      <c r="G179" s="9"/>
    </row>
    <row r="180" spans="1:7">
      <c r="A180" s="19"/>
      <c r="B180" s="8"/>
      <c r="C180" s="19"/>
      <c r="D180" s="9"/>
      <c r="E180" s="9"/>
      <c r="F180" s="7"/>
      <c r="G180" s="9"/>
    </row>
    <row r="181" spans="1:7">
      <c r="A181" s="19"/>
      <c r="B181" s="8"/>
      <c r="C181" s="19"/>
      <c r="D181" s="9"/>
      <c r="E181" s="9"/>
      <c r="F181" s="7"/>
      <c r="G181" s="9"/>
    </row>
    <row r="182" spans="1:7">
      <c r="A182" s="19"/>
      <c r="B182" s="8"/>
      <c r="C182" s="19"/>
      <c r="D182" s="9"/>
      <c r="E182" s="9"/>
      <c r="F182" s="7"/>
      <c r="G182" s="9"/>
    </row>
    <row r="183" spans="1:7">
      <c r="A183" s="19"/>
      <c r="B183" s="8"/>
      <c r="C183" s="19"/>
      <c r="D183" s="9"/>
      <c r="E183" s="9"/>
      <c r="F183" s="7"/>
      <c r="G183" s="9"/>
    </row>
    <row r="184" spans="1:7">
      <c r="A184" s="19"/>
      <c r="B184" s="8"/>
      <c r="C184" s="19"/>
      <c r="D184" s="9"/>
      <c r="E184" s="9"/>
      <c r="F184" s="7"/>
      <c r="G184" s="9"/>
    </row>
    <row r="185" spans="1:7">
      <c r="A185" s="19"/>
      <c r="B185" s="8"/>
      <c r="C185" s="19"/>
      <c r="D185" s="9"/>
      <c r="E185" s="9"/>
      <c r="F185" s="7"/>
      <c r="G185" s="9"/>
    </row>
    <row r="186" spans="1:7">
      <c r="A186" s="19"/>
      <c r="B186" s="8"/>
      <c r="C186" s="19"/>
      <c r="D186" s="9"/>
      <c r="E186" s="9"/>
      <c r="F186" s="7"/>
      <c r="G186" s="9"/>
    </row>
    <row r="187" spans="1:7">
      <c r="A187" s="19"/>
      <c r="B187" s="8"/>
      <c r="C187" s="19"/>
      <c r="D187" s="9"/>
      <c r="E187" s="9"/>
      <c r="F187" s="7"/>
      <c r="G187" s="9"/>
    </row>
    <row r="188" spans="1:7">
      <c r="A188" s="19"/>
      <c r="B188" s="8"/>
      <c r="C188" s="19"/>
      <c r="D188" s="9"/>
      <c r="E188" s="9"/>
      <c r="F188" s="7"/>
      <c r="G188" s="9"/>
    </row>
    <row r="189" spans="1:7">
      <c r="A189" s="19">
        <v>27</v>
      </c>
      <c r="B189" s="8" t="s">
        <v>104</v>
      </c>
      <c r="C189" s="19">
        <v>1</v>
      </c>
      <c r="D189" s="9">
        <v>12500000</v>
      </c>
      <c r="E189" s="9">
        <f t="shared" ref="E189" si="13">C189*D189</f>
        <v>12500000</v>
      </c>
      <c r="F189" s="7">
        <v>5</v>
      </c>
      <c r="G189" s="9">
        <f t="shared" ref="G189" si="14">E189/F189</f>
        <v>2500000</v>
      </c>
    </row>
    <row r="190" spans="1:7">
      <c r="A190" s="19"/>
      <c r="B190" s="38"/>
      <c r="C190" s="19"/>
      <c r="D190" s="9"/>
      <c r="E190" s="9"/>
      <c r="F190" s="7"/>
      <c r="G190" s="9"/>
    </row>
    <row r="191" spans="1:7">
      <c r="A191" s="19"/>
      <c r="B191" s="40"/>
      <c r="C191" s="19"/>
      <c r="D191" s="9"/>
      <c r="E191" s="9"/>
      <c r="F191" s="7"/>
      <c r="G191" s="9"/>
    </row>
    <row r="192" spans="1:7">
      <c r="A192" s="19"/>
      <c r="B192" s="40"/>
      <c r="C192" s="19"/>
      <c r="D192" s="9"/>
      <c r="E192" s="9"/>
      <c r="F192" s="7"/>
      <c r="G192" s="9"/>
    </row>
    <row r="193" spans="1:7">
      <c r="A193" s="19"/>
      <c r="B193" s="40"/>
      <c r="C193" s="19"/>
      <c r="D193" s="9"/>
      <c r="E193" s="9"/>
      <c r="F193" s="7"/>
      <c r="G193" s="9"/>
    </row>
    <row r="194" spans="1:7">
      <c r="A194" s="19"/>
      <c r="B194" s="40"/>
      <c r="C194" s="19"/>
      <c r="D194" s="9"/>
      <c r="E194" s="9"/>
      <c r="F194" s="7"/>
      <c r="G194" s="9"/>
    </row>
    <row r="195" spans="1:7">
      <c r="A195" s="19"/>
      <c r="B195" s="40"/>
      <c r="C195" s="19"/>
      <c r="D195" s="9"/>
      <c r="E195" s="9"/>
      <c r="F195" s="7"/>
      <c r="G195" s="9"/>
    </row>
    <row r="196" spans="1:7">
      <c r="A196" s="19"/>
      <c r="B196" s="40"/>
      <c r="C196" s="19"/>
      <c r="D196" s="9"/>
      <c r="E196" s="9"/>
      <c r="F196" s="7"/>
      <c r="G196" s="9"/>
    </row>
    <row r="197" spans="1:7">
      <c r="A197" s="28"/>
      <c r="B197" s="40"/>
      <c r="C197" s="28"/>
      <c r="D197" s="9"/>
      <c r="E197" s="9"/>
      <c r="F197" s="7"/>
      <c r="G197" s="9"/>
    </row>
    <row r="198" spans="1:7">
      <c r="A198" s="25"/>
      <c r="B198" s="8"/>
      <c r="C198" s="25"/>
      <c r="D198" s="9"/>
      <c r="E198" s="9"/>
      <c r="F198" s="7"/>
      <c r="G198" s="9"/>
    </row>
    <row r="199" spans="1:7">
      <c r="A199" s="21"/>
      <c r="B199" s="38"/>
      <c r="C199" s="21"/>
      <c r="D199" s="9"/>
      <c r="E199" s="9"/>
      <c r="F199" s="7"/>
      <c r="G199" s="9"/>
    </row>
    <row r="200" spans="1:7">
      <c r="A200" s="21"/>
      <c r="B200" s="38"/>
      <c r="C200" s="21"/>
      <c r="D200" s="9"/>
      <c r="E200" s="9"/>
      <c r="F200" s="7"/>
      <c r="G200" s="9"/>
    </row>
    <row r="201" spans="1:7">
      <c r="A201" s="21"/>
      <c r="B201" s="38"/>
      <c r="C201" s="21"/>
      <c r="D201" s="9"/>
      <c r="E201" s="9"/>
      <c r="F201" s="7"/>
      <c r="G201" s="9"/>
    </row>
    <row r="202" spans="1:7">
      <c r="A202" s="21"/>
      <c r="B202" s="38"/>
      <c r="C202" s="21"/>
      <c r="D202" s="9"/>
      <c r="E202" s="9"/>
      <c r="F202" s="7"/>
      <c r="G202" s="9"/>
    </row>
    <row r="203" spans="1:7">
      <c r="A203" s="21"/>
      <c r="B203" s="38"/>
      <c r="C203" s="21"/>
      <c r="D203" s="9"/>
      <c r="E203" s="9"/>
      <c r="F203" s="7"/>
      <c r="G203" s="9"/>
    </row>
    <row r="204" spans="1:7">
      <c r="A204" s="21"/>
      <c r="B204" s="38"/>
      <c r="C204" s="21"/>
      <c r="D204" s="9"/>
      <c r="E204" s="9"/>
      <c r="F204" s="7"/>
      <c r="G204" s="9"/>
    </row>
    <row r="205" spans="1:7">
      <c r="A205" s="21"/>
      <c r="B205" s="38"/>
      <c r="C205" s="21"/>
      <c r="D205" s="9"/>
      <c r="E205" s="9"/>
      <c r="F205" s="7"/>
      <c r="G205" s="9"/>
    </row>
    <row r="206" spans="1:7">
      <c r="A206" s="21"/>
      <c r="B206" s="38"/>
      <c r="C206" s="21"/>
      <c r="D206" s="9"/>
      <c r="E206" s="9"/>
      <c r="F206" s="7"/>
      <c r="G206" s="9"/>
    </row>
    <row r="207" spans="1:7">
      <c r="A207" s="21"/>
      <c r="B207" s="38"/>
      <c r="C207" s="21"/>
      <c r="D207" s="9"/>
      <c r="E207" s="9"/>
      <c r="F207" s="7"/>
      <c r="G207" s="9"/>
    </row>
    <row r="208" spans="1:7">
      <c r="A208" s="21"/>
      <c r="B208" s="38"/>
      <c r="C208" s="21"/>
      <c r="D208" s="9"/>
      <c r="E208" s="9"/>
      <c r="F208" s="7"/>
      <c r="G208" s="9"/>
    </row>
    <row r="209" spans="1:7">
      <c r="A209" s="21"/>
      <c r="B209" s="38"/>
      <c r="C209" s="21"/>
      <c r="D209" s="9"/>
      <c r="E209" s="9"/>
      <c r="F209" s="7"/>
      <c r="G209" s="9"/>
    </row>
    <row r="210" spans="1:7">
      <c r="A210" s="21"/>
      <c r="B210" s="38"/>
      <c r="C210" s="21"/>
      <c r="D210" s="9"/>
      <c r="E210" s="9"/>
      <c r="F210" s="7"/>
      <c r="G210" s="9"/>
    </row>
    <row r="211" spans="1:7">
      <c r="A211" s="21"/>
      <c r="B211" s="38"/>
      <c r="C211" s="21"/>
      <c r="D211" s="9"/>
      <c r="E211" s="9"/>
      <c r="F211" s="7"/>
      <c r="G211" s="9"/>
    </row>
    <row r="212" spans="1:7">
      <c r="A212" s="21"/>
      <c r="B212" s="38"/>
      <c r="C212" s="21"/>
      <c r="D212" s="9"/>
      <c r="E212" s="9"/>
      <c r="F212" s="7"/>
      <c r="G212" s="9"/>
    </row>
    <row r="213" spans="1:7">
      <c r="A213" s="21"/>
      <c r="B213" s="38"/>
      <c r="C213" s="21"/>
      <c r="D213" s="9"/>
      <c r="E213" s="9"/>
      <c r="F213" s="7"/>
      <c r="G213" s="9"/>
    </row>
    <row r="214" spans="1:7">
      <c r="A214" s="21"/>
      <c r="B214" s="38"/>
      <c r="C214" s="21"/>
      <c r="D214" s="9"/>
      <c r="E214" s="9"/>
      <c r="F214" s="7"/>
      <c r="G214" s="9"/>
    </row>
    <row r="215" spans="1:7">
      <c r="A215" s="21"/>
      <c r="B215" s="38"/>
      <c r="C215" s="21"/>
      <c r="D215" s="9"/>
      <c r="E215" s="9"/>
      <c r="F215" s="7"/>
      <c r="G215" s="9"/>
    </row>
    <row r="216" spans="1:7">
      <c r="A216" s="21"/>
      <c r="B216" s="38"/>
      <c r="C216" s="21"/>
      <c r="D216" s="9"/>
      <c r="E216" s="9"/>
      <c r="F216" s="7"/>
      <c r="G216" s="9"/>
    </row>
    <row r="217" spans="1:7">
      <c r="A217" s="21"/>
      <c r="B217" s="38"/>
      <c r="C217" s="21"/>
      <c r="D217" s="9"/>
      <c r="E217" s="9"/>
      <c r="F217" s="7"/>
      <c r="G217" s="9"/>
    </row>
    <row r="218" spans="1:7">
      <c r="A218" s="21"/>
      <c r="B218" s="38"/>
      <c r="C218" s="21"/>
      <c r="D218" s="9"/>
      <c r="E218" s="9"/>
      <c r="F218" s="7"/>
      <c r="G218" s="9"/>
    </row>
    <row r="219" spans="1:7">
      <c r="A219" s="21"/>
      <c r="B219" s="38"/>
      <c r="C219" s="21"/>
      <c r="D219" s="9"/>
      <c r="E219" s="9"/>
      <c r="F219" s="7"/>
      <c r="G219" s="9"/>
    </row>
    <row r="220" spans="1:7">
      <c r="A220" s="21"/>
      <c r="B220" s="38"/>
      <c r="C220" s="21"/>
      <c r="D220" s="9"/>
      <c r="E220" s="9"/>
      <c r="F220" s="7"/>
      <c r="G220" s="9"/>
    </row>
    <row r="221" spans="1:7">
      <c r="A221" s="21"/>
      <c r="B221" s="38"/>
      <c r="C221" s="21"/>
      <c r="D221" s="9"/>
      <c r="E221" s="9"/>
      <c r="F221" s="7"/>
      <c r="G221" s="9"/>
    </row>
    <row r="222" spans="1:7">
      <c r="A222" s="21"/>
      <c r="B222" s="38"/>
      <c r="C222" s="21"/>
      <c r="D222" s="9"/>
      <c r="E222" s="9"/>
      <c r="F222" s="7"/>
      <c r="G222" s="9"/>
    </row>
    <row r="223" spans="1:7">
      <c r="A223" s="21"/>
      <c r="B223" s="38"/>
      <c r="C223" s="21"/>
      <c r="D223" s="9"/>
      <c r="E223" s="9"/>
      <c r="F223" s="7"/>
      <c r="G223" s="9"/>
    </row>
    <row r="224" spans="1:7">
      <c r="A224" s="21"/>
      <c r="B224" s="38"/>
      <c r="C224" s="21"/>
      <c r="D224" s="9"/>
      <c r="E224" s="9"/>
      <c r="F224" s="7"/>
      <c r="G224" s="9"/>
    </row>
    <row r="225" spans="1:7">
      <c r="A225" s="21"/>
      <c r="B225" s="38"/>
      <c r="C225" s="21"/>
      <c r="D225" s="9"/>
      <c r="E225" s="9"/>
      <c r="F225" s="7"/>
      <c r="G225" s="9"/>
    </row>
    <row r="226" spans="1:7">
      <c r="A226" s="21"/>
      <c r="B226" s="38"/>
      <c r="C226" s="21"/>
      <c r="D226" s="9"/>
      <c r="E226" s="9"/>
      <c r="F226" s="7"/>
      <c r="G226" s="9"/>
    </row>
    <row r="227" spans="1:7">
      <c r="A227" s="21"/>
      <c r="B227" s="38"/>
      <c r="C227" s="21"/>
      <c r="D227" s="9"/>
      <c r="E227" s="9"/>
      <c r="F227" s="7"/>
      <c r="G227" s="9"/>
    </row>
    <row r="228" spans="1:7">
      <c r="A228" s="21"/>
      <c r="B228" s="38"/>
      <c r="C228" s="21"/>
      <c r="D228" s="9"/>
      <c r="E228" s="9"/>
      <c r="F228" s="7"/>
      <c r="G228" s="9"/>
    </row>
    <row r="229" spans="1:7">
      <c r="A229" s="21"/>
      <c r="B229" s="38"/>
      <c r="C229" s="21"/>
      <c r="D229" s="9"/>
      <c r="E229" s="9"/>
      <c r="F229" s="7"/>
      <c r="G229" s="9"/>
    </row>
    <row r="230" spans="1:7">
      <c r="A230" s="21"/>
      <c r="B230" s="38"/>
      <c r="C230" s="21"/>
      <c r="D230" s="9"/>
      <c r="E230" s="9"/>
      <c r="F230" s="7"/>
      <c r="G230" s="9"/>
    </row>
    <row r="231" spans="1:7">
      <c r="A231" s="21"/>
      <c r="B231" s="38"/>
      <c r="C231" s="21"/>
      <c r="D231" s="9"/>
      <c r="E231" s="9"/>
      <c r="F231" s="7"/>
      <c r="G231" s="9"/>
    </row>
    <row r="232" spans="1:7">
      <c r="A232" s="21"/>
      <c r="B232" s="38"/>
      <c r="C232" s="21"/>
      <c r="D232" s="9"/>
      <c r="E232" s="9"/>
      <c r="F232" s="7"/>
      <c r="G232" s="9"/>
    </row>
    <row r="233" spans="1:7">
      <c r="A233" s="21"/>
      <c r="B233" s="38"/>
      <c r="C233" s="21"/>
      <c r="D233" s="9"/>
      <c r="E233" s="9"/>
      <c r="F233" s="7"/>
      <c r="G233" s="9"/>
    </row>
    <row r="234" spans="1:7">
      <c r="A234" s="21"/>
      <c r="B234" s="38"/>
      <c r="C234" s="21"/>
      <c r="D234" s="9"/>
      <c r="E234" s="9"/>
      <c r="F234" s="7"/>
      <c r="G234" s="9"/>
    </row>
    <row r="235" spans="1:7">
      <c r="A235" s="21"/>
      <c r="B235" s="38"/>
      <c r="C235" s="21"/>
      <c r="D235" s="9"/>
      <c r="E235" s="9"/>
      <c r="F235" s="7"/>
      <c r="G235" s="9"/>
    </row>
    <row r="236" spans="1:7">
      <c r="A236" s="21"/>
      <c r="B236" s="38"/>
      <c r="C236" s="21"/>
      <c r="D236" s="9"/>
      <c r="E236" s="9"/>
      <c r="F236" s="7"/>
      <c r="G236" s="9"/>
    </row>
    <row r="237" spans="1:7">
      <c r="A237" s="21"/>
      <c r="B237" s="38"/>
      <c r="C237" s="21"/>
      <c r="D237" s="9"/>
      <c r="E237" s="9"/>
      <c r="F237" s="7"/>
      <c r="G237" s="9"/>
    </row>
    <row r="238" spans="1:7">
      <c r="A238" s="21"/>
      <c r="B238" s="38"/>
      <c r="C238" s="22"/>
      <c r="D238" s="9"/>
      <c r="E238" s="9"/>
      <c r="F238" s="7"/>
      <c r="G238" s="9"/>
    </row>
    <row r="239" spans="1:7">
      <c r="A239" s="21"/>
      <c r="B239" s="38"/>
      <c r="C239" s="21"/>
      <c r="D239" s="9"/>
      <c r="E239" s="9"/>
      <c r="F239" s="7"/>
      <c r="G239" s="9"/>
    </row>
    <row r="240" spans="1:7">
      <c r="A240" s="21"/>
      <c r="B240" s="38"/>
      <c r="C240" s="21"/>
      <c r="D240" s="9"/>
      <c r="E240" s="9"/>
      <c r="F240" s="7"/>
      <c r="G240" s="9"/>
    </row>
    <row r="241" spans="1:7">
      <c r="A241" s="21"/>
      <c r="B241" s="38"/>
      <c r="C241" s="21"/>
      <c r="D241" s="9"/>
      <c r="E241" s="9"/>
      <c r="F241" s="7"/>
      <c r="G241" s="9"/>
    </row>
    <row r="242" spans="1:7">
      <c r="A242" s="21"/>
      <c r="B242" s="38"/>
      <c r="C242" s="21"/>
      <c r="D242" s="9"/>
      <c r="E242" s="9"/>
      <c r="F242" s="7"/>
      <c r="G242" s="9"/>
    </row>
    <row r="243" spans="1:7">
      <c r="A243" s="21"/>
      <c r="B243" s="38"/>
      <c r="C243" s="21"/>
      <c r="D243" s="9"/>
      <c r="E243" s="9"/>
      <c r="F243" s="7"/>
      <c r="G243" s="9"/>
    </row>
    <row r="244" spans="1:7">
      <c r="A244" s="21"/>
      <c r="B244" s="38"/>
      <c r="C244" s="21"/>
      <c r="D244" s="9"/>
      <c r="E244" s="9"/>
      <c r="F244" s="7"/>
      <c r="G244" s="9"/>
    </row>
    <row r="245" spans="1:7">
      <c r="A245" s="21"/>
      <c r="B245" s="38"/>
      <c r="C245" s="21"/>
      <c r="D245" s="9"/>
      <c r="E245" s="9"/>
      <c r="F245" s="7"/>
      <c r="G245" s="9"/>
    </row>
    <row r="246" spans="1:7">
      <c r="A246" s="21"/>
      <c r="B246" s="38"/>
      <c r="C246" s="21"/>
      <c r="D246" s="9"/>
      <c r="E246" s="9"/>
      <c r="F246" s="7"/>
      <c r="G246" s="9"/>
    </row>
    <row r="247" spans="1:7">
      <c r="A247" s="21"/>
      <c r="B247" s="38"/>
      <c r="C247" s="21"/>
      <c r="D247" s="9"/>
      <c r="E247" s="9"/>
      <c r="F247" s="7"/>
      <c r="G247" s="9"/>
    </row>
    <row r="248" spans="1:7">
      <c r="A248" s="21"/>
      <c r="B248" s="38"/>
      <c r="C248" s="21"/>
      <c r="D248" s="9"/>
      <c r="E248" s="9"/>
      <c r="F248" s="7"/>
      <c r="G248" s="9"/>
    </row>
    <row r="249" spans="1:7">
      <c r="A249" s="21"/>
      <c r="B249" s="38"/>
      <c r="C249" s="21"/>
      <c r="D249" s="9"/>
      <c r="E249" s="9"/>
      <c r="F249" s="7"/>
      <c r="G249" s="9"/>
    </row>
    <row r="250" spans="1:7">
      <c r="A250" s="21"/>
      <c r="B250" s="38"/>
      <c r="C250" s="21"/>
      <c r="D250" s="9"/>
      <c r="E250" s="9"/>
      <c r="F250" s="7"/>
      <c r="G250" s="9"/>
    </row>
    <row r="251" spans="1:7">
      <c r="A251" s="21"/>
      <c r="B251" s="38"/>
      <c r="C251" s="21"/>
      <c r="D251" s="9"/>
      <c r="E251" s="9"/>
      <c r="F251" s="7"/>
      <c r="G251" s="9"/>
    </row>
    <row r="252" spans="1:7">
      <c r="A252" s="21"/>
      <c r="B252" s="38"/>
      <c r="C252" s="21"/>
      <c r="D252" s="9"/>
      <c r="E252" s="9"/>
      <c r="F252" s="7"/>
      <c r="G252" s="9"/>
    </row>
    <row r="253" spans="1:7">
      <c r="A253" s="21"/>
      <c r="B253" s="38"/>
      <c r="C253" s="21"/>
      <c r="D253" s="9"/>
      <c r="E253" s="9"/>
      <c r="F253" s="7"/>
      <c r="G253" s="9"/>
    </row>
    <row r="254" spans="1:7">
      <c r="A254" s="21"/>
      <c r="B254" s="38"/>
      <c r="C254" s="21"/>
      <c r="D254" s="9"/>
      <c r="E254" s="9"/>
      <c r="F254" s="7"/>
      <c r="G254" s="9"/>
    </row>
    <row r="255" spans="1:7">
      <c r="A255" s="21"/>
      <c r="B255" s="38"/>
      <c r="C255" s="21"/>
      <c r="D255" s="9"/>
      <c r="E255" s="9"/>
      <c r="F255" s="7"/>
      <c r="G255" s="9"/>
    </row>
    <row r="256" spans="1:7">
      <c r="A256" s="21"/>
      <c r="B256" s="38"/>
      <c r="C256" s="21"/>
      <c r="D256" s="9"/>
      <c r="E256" s="9"/>
      <c r="F256" s="7"/>
      <c r="G256" s="9"/>
    </row>
    <row r="257" spans="1:7">
      <c r="A257" s="21"/>
      <c r="B257" s="38"/>
      <c r="C257" s="21"/>
      <c r="D257" s="9"/>
      <c r="E257" s="9"/>
      <c r="F257" s="7"/>
      <c r="G257" s="9"/>
    </row>
    <row r="258" spans="1:7">
      <c r="A258" s="21"/>
      <c r="B258" s="38"/>
      <c r="C258" s="21"/>
      <c r="D258" s="9"/>
      <c r="E258" s="9"/>
      <c r="F258" s="7"/>
      <c r="G258" s="9"/>
    </row>
    <row r="259" spans="1:7">
      <c r="A259" s="21"/>
      <c r="B259" s="38"/>
      <c r="C259" s="21"/>
      <c r="D259" s="9"/>
      <c r="E259" s="9"/>
      <c r="F259" s="7"/>
      <c r="G259" s="9"/>
    </row>
    <row r="260" spans="1:7">
      <c r="A260" s="21"/>
      <c r="B260" s="38"/>
      <c r="C260" s="21"/>
      <c r="D260" s="9"/>
      <c r="E260" s="9"/>
      <c r="F260" s="7"/>
      <c r="G260" s="9"/>
    </row>
    <row r="261" spans="1:7">
      <c r="A261" s="21"/>
      <c r="B261" s="38"/>
      <c r="C261" s="21"/>
      <c r="D261" s="9"/>
      <c r="E261" s="9"/>
      <c r="F261" s="7"/>
      <c r="G261" s="9"/>
    </row>
    <row r="262" spans="1:7">
      <c r="A262" s="21"/>
      <c r="B262" s="38"/>
      <c r="C262" s="21"/>
      <c r="D262" s="9"/>
      <c r="E262" s="9"/>
      <c r="F262" s="7"/>
      <c r="G262" s="9"/>
    </row>
    <row r="263" spans="1:7">
      <c r="A263" s="21"/>
      <c r="B263" s="38"/>
      <c r="C263" s="21"/>
      <c r="D263" s="9"/>
      <c r="E263" s="9"/>
      <c r="F263" s="7"/>
      <c r="G263" s="9"/>
    </row>
    <row r="264" spans="1:7">
      <c r="A264" s="21"/>
      <c r="B264" s="38"/>
      <c r="C264" s="21"/>
      <c r="D264" s="9"/>
      <c r="E264" s="9"/>
      <c r="F264" s="7"/>
      <c r="G264" s="9"/>
    </row>
    <row r="265" spans="1:7">
      <c r="A265" s="21"/>
      <c r="B265" s="38"/>
      <c r="C265" s="21"/>
      <c r="D265" s="9"/>
      <c r="E265" s="9"/>
      <c r="F265" s="7"/>
      <c r="G265" s="9"/>
    </row>
    <row r="266" spans="1:7">
      <c r="A266" s="21"/>
      <c r="B266" s="38"/>
      <c r="C266" s="21"/>
      <c r="D266" s="9"/>
      <c r="E266" s="9"/>
      <c r="F266" s="7"/>
      <c r="G266" s="9"/>
    </row>
    <row r="267" spans="1:7">
      <c r="A267" s="21"/>
      <c r="B267" s="38"/>
      <c r="C267" s="21"/>
      <c r="D267" s="9"/>
      <c r="E267" s="9"/>
      <c r="F267" s="7"/>
      <c r="G267" s="9"/>
    </row>
    <row r="268" spans="1:7">
      <c r="A268" s="21"/>
      <c r="B268" s="38"/>
      <c r="C268" s="21"/>
      <c r="D268" s="9"/>
      <c r="E268" s="9"/>
      <c r="F268" s="7"/>
      <c r="G268" s="9"/>
    </row>
    <row r="269" spans="1:7">
      <c r="A269" s="21"/>
      <c r="B269" s="38"/>
      <c r="C269" s="21"/>
      <c r="D269" s="9"/>
      <c r="E269" s="9"/>
      <c r="F269" s="7"/>
      <c r="G269" s="9"/>
    </row>
    <row r="270" spans="1:7">
      <c r="A270" s="21"/>
      <c r="B270" s="38"/>
      <c r="C270" s="21"/>
      <c r="D270" s="9"/>
      <c r="E270" s="9"/>
      <c r="F270" s="7"/>
      <c r="G270" s="9"/>
    </row>
    <row r="271" spans="1:7">
      <c r="A271" s="21"/>
      <c r="B271" s="38"/>
      <c r="C271" s="21"/>
      <c r="D271" s="9"/>
      <c r="E271" s="9"/>
      <c r="F271" s="7"/>
      <c r="G271" s="9"/>
    </row>
    <row r="272" spans="1:7">
      <c r="A272" s="21"/>
      <c r="B272" s="38"/>
      <c r="C272" s="21"/>
      <c r="D272" s="9"/>
      <c r="E272" s="9"/>
      <c r="F272" s="7"/>
      <c r="G272" s="9"/>
    </row>
    <row r="273" spans="1:7">
      <c r="A273" s="21"/>
      <c r="B273" s="38"/>
      <c r="C273" s="21"/>
      <c r="D273" s="9"/>
      <c r="E273" s="9"/>
      <c r="F273" s="7"/>
      <c r="G273" s="9"/>
    </row>
    <row r="274" spans="1:7">
      <c r="A274" s="21"/>
      <c r="B274" s="38"/>
      <c r="C274" s="21"/>
      <c r="D274" s="9"/>
      <c r="E274" s="9"/>
      <c r="F274" s="7"/>
      <c r="G274" s="9"/>
    </row>
    <row r="275" spans="1:7">
      <c r="A275" s="21"/>
      <c r="B275" s="38"/>
      <c r="C275" s="21"/>
      <c r="D275" s="9"/>
      <c r="E275" s="9"/>
      <c r="F275" s="7"/>
      <c r="G275" s="9"/>
    </row>
    <row r="276" spans="1:7">
      <c r="A276" s="21"/>
      <c r="B276" s="38"/>
      <c r="C276" s="21"/>
      <c r="D276" s="9"/>
      <c r="E276" s="9"/>
      <c r="F276" s="7"/>
      <c r="G276" s="9"/>
    </row>
    <row r="277" spans="1:7">
      <c r="A277" s="21"/>
      <c r="B277" s="38"/>
      <c r="C277" s="21"/>
      <c r="D277" s="9"/>
      <c r="E277" s="9"/>
      <c r="F277" s="7"/>
      <c r="G277" s="9"/>
    </row>
    <row r="278" spans="1:7">
      <c r="A278" s="21"/>
      <c r="B278" s="38"/>
      <c r="C278" s="21"/>
      <c r="D278" s="9"/>
      <c r="E278" s="9"/>
      <c r="F278" s="7"/>
      <c r="G278" s="9"/>
    </row>
    <row r="279" spans="1:7">
      <c r="A279" s="21"/>
      <c r="B279" s="38"/>
      <c r="C279" s="21"/>
      <c r="D279" s="9"/>
      <c r="E279" s="9"/>
      <c r="F279" s="7"/>
      <c r="G279" s="9"/>
    </row>
    <row r="280" spans="1:7">
      <c r="A280" s="21"/>
      <c r="B280" s="38"/>
      <c r="C280" s="21"/>
      <c r="D280" s="9"/>
      <c r="E280" s="9"/>
      <c r="F280" s="7"/>
      <c r="G280" s="9"/>
    </row>
    <row r="281" spans="1:7">
      <c r="A281" s="21"/>
      <c r="B281" s="38"/>
      <c r="C281" s="21"/>
      <c r="D281" s="9"/>
      <c r="E281" s="9"/>
      <c r="F281" s="7"/>
      <c r="G281" s="9"/>
    </row>
    <row r="282" spans="1:7">
      <c r="A282" s="21"/>
      <c r="B282" s="38"/>
      <c r="C282" s="21"/>
      <c r="D282" s="9"/>
      <c r="E282" s="9"/>
      <c r="F282" s="7"/>
      <c r="G282" s="9"/>
    </row>
    <row r="283" spans="1:7">
      <c r="A283" s="21"/>
      <c r="B283" s="38"/>
      <c r="C283" s="21"/>
      <c r="D283" s="9"/>
      <c r="E283" s="9"/>
      <c r="F283" s="7"/>
      <c r="G283" s="9"/>
    </row>
    <row r="284" spans="1:7">
      <c r="A284" s="21"/>
      <c r="B284" s="38"/>
      <c r="C284" s="21"/>
      <c r="D284" s="9"/>
      <c r="E284" s="9"/>
      <c r="F284" s="7"/>
      <c r="G284" s="9"/>
    </row>
    <row r="285" spans="1:7">
      <c r="A285" s="21"/>
      <c r="B285" s="38"/>
      <c r="C285" s="21"/>
      <c r="D285" s="9"/>
      <c r="E285" s="9"/>
      <c r="F285" s="7"/>
      <c r="G285" s="9"/>
    </row>
    <row r="286" spans="1:7">
      <c r="A286" s="21"/>
      <c r="B286" s="38"/>
      <c r="C286" s="21"/>
      <c r="D286" s="9"/>
      <c r="E286" s="9"/>
      <c r="F286" s="7"/>
      <c r="G286" s="9"/>
    </row>
    <row r="287" spans="1:7">
      <c r="A287" s="21"/>
      <c r="B287" s="38"/>
      <c r="C287" s="21"/>
      <c r="D287" s="9"/>
      <c r="E287" s="9"/>
      <c r="F287" s="7"/>
      <c r="G287" s="9"/>
    </row>
    <row r="288" spans="1:7">
      <c r="A288" s="21"/>
      <c r="B288" s="38"/>
      <c r="C288" s="21"/>
      <c r="D288" s="9"/>
      <c r="E288" s="9"/>
      <c r="F288" s="7"/>
      <c r="G288" s="9"/>
    </row>
    <row r="289" spans="1:7">
      <c r="A289" s="21"/>
      <c r="B289" s="38"/>
      <c r="C289" s="21"/>
      <c r="D289" s="9"/>
      <c r="E289" s="9"/>
      <c r="F289" s="7"/>
      <c r="G289" s="9"/>
    </row>
    <row r="290" spans="1:7">
      <c r="A290" s="21"/>
      <c r="B290" s="38"/>
      <c r="C290" s="21"/>
      <c r="D290" s="9"/>
      <c r="E290" s="9"/>
      <c r="F290" s="7"/>
      <c r="G290" s="9"/>
    </row>
    <row r="291" spans="1:7">
      <c r="A291" s="21"/>
      <c r="B291" s="38"/>
      <c r="C291" s="21"/>
      <c r="D291" s="9"/>
      <c r="E291" s="9"/>
      <c r="F291" s="7"/>
      <c r="G291" s="9"/>
    </row>
    <row r="292" spans="1:7">
      <c r="A292" s="21"/>
      <c r="B292" s="38"/>
      <c r="C292" s="21"/>
      <c r="D292" s="9"/>
      <c r="E292" s="9"/>
      <c r="F292" s="7"/>
      <c r="G292" s="9"/>
    </row>
    <row r="293" spans="1:7">
      <c r="A293" s="21"/>
      <c r="B293" s="38"/>
      <c r="C293" s="21"/>
      <c r="D293" s="9"/>
      <c r="E293" s="9"/>
      <c r="F293" s="7"/>
      <c r="G293" s="9"/>
    </row>
    <row r="294" spans="1:7">
      <c r="A294" s="21"/>
      <c r="B294" s="38"/>
      <c r="C294" s="21"/>
      <c r="D294" s="9"/>
      <c r="E294" s="9"/>
      <c r="F294" s="7"/>
      <c r="G294" s="9"/>
    </row>
    <row r="295" spans="1:7">
      <c r="A295" s="21"/>
      <c r="B295" s="38"/>
      <c r="C295" s="21"/>
      <c r="D295" s="9"/>
      <c r="E295" s="9"/>
      <c r="F295" s="7"/>
      <c r="G295" s="9"/>
    </row>
    <row r="296" spans="1:7">
      <c r="A296" s="21"/>
      <c r="B296" s="38"/>
      <c r="C296" s="21"/>
      <c r="D296" s="9"/>
      <c r="E296" s="9"/>
      <c r="F296" s="7"/>
      <c r="G296" s="9"/>
    </row>
    <row r="297" spans="1:7">
      <c r="A297" s="21"/>
      <c r="B297" s="38"/>
      <c r="C297" s="21"/>
      <c r="D297" s="9"/>
      <c r="E297" s="9"/>
      <c r="F297" s="7"/>
      <c r="G297" s="9"/>
    </row>
    <row r="298" spans="1:7">
      <c r="A298" s="21"/>
      <c r="B298" s="38"/>
      <c r="C298" s="21"/>
      <c r="D298" s="9"/>
      <c r="E298" s="9"/>
      <c r="F298" s="7"/>
      <c r="G298" s="9"/>
    </row>
    <row r="299" spans="1:7">
      <c r="A299" s="21"/>
      <c r="B299" s="38"/>
      <c r="C299" s="21"/>
      <c r="D299" s="9"/>
      <c r="E299" s="9"/>
      <c r="F299" s="7"/>
      <c r="G299" s="9"/>
    </row>
    <row r="300" spans="1:7">
      <c r="A300" s="21"/>
      <c r="B300" s="38"/>
      <c r="C300" s="21"/>
      <c r="D300" s="9"/>
      <c r="E300" s="9"/>
      <c r="F300" s="7"/>
      <c r="G300" s="9"/>
    </row>
    <row r="301" spans="1:7">
      <c r="A301" s="21"/>
      <c r="B301" s="38"/>
      <c r="C301" s="21"/>
      <c r="D301" s="9"/>
      <c r="E301" s="9"/>
      <c r="F301" s="7"/>
      <c r="G301" s="9"/>
    </row>
    <row r="302" spans="1:7">
      <c r="A302" s="21"/>
      <c r="B302" s="38"/>
      <c r="C302" s="21"/>
      <c r="D302" s="9"/>
      <c r="E302" s="9"/>
      <c r="F302" s="7"/>
      <c r="G302" s="9"/>
    </row>
    <row r="303" spans="1:7">
      <c r="A303" s="21"/>
      <c r="B303" s="38"/>
      <c r="C303" s="21"/>
      <c r="D303" s="9"/>
      <c r="E303" s="9"/>
      <c r="F303" s="7"/>
      <c r="G303" s="9"/>
    </row>
    <row r="304" spans="1:7">
      <c r="A304" s="21"/>
      <c r="B304" s="38"/>
      <c r="C304" s="21"/>
      <c r="D304" s="9"/>
      <c r="E304" s="9"/>
      <c r="F304" s="7"/>
      <c r="G304" s="9"/>
    </row>
    <row r="305" spans="1:7">
      <c r="A305" s="21"/>
      <c r="B305" s="38"/>
      <c r="C305" s="21"/>
      <c r="D305" s="9"/>
      <c r="E305" s="9"/>
      <c r="F305" s="7"/>
      <c r="G305" s="9"/>
    </row>
    <row r="306" spans="1:7">
      <c r="A306" s="21"/>
      <c r="B306" s="38"/>
      <c r="C306" s="21"/>
      <c r="D306" s="9"/>
      <c r="E306" s="9"/>
      <c r="F306" s="7"/>
      <c r="G306" s="9"/>
    </row>
    <row r="307" spans="1:7">
      <c r="A307" s="21"/>
      <c r="B307" s="38"/>
      <c r="C307" s="21"/>
      <c r="D307" s="9"/>
      <c r="E307" s="9"/>
      <c r="F307" s="7"/>
      <c r="G307" s="9"/>
    </row>
    <row r="308" spans="1:7">
      <c r="A308" s="21"/>
      <c r="B308" s="38"/>
      <c r="C308" s="21"/>
      <c r="D308" s="9"/>
      <c r="E308" s="9"/>
      <c r="F308" s="7"/>
      <c r="G308" s="9"/>
    </row>
    <row r="309" spans="1:7">
      <c r="A309" s="21"/>
      <c r="B309" s="38"/>
      <c r="C309" s="21"/>
      <c r="D309" s="9"/>
      <c r="E309" s="9"/>
      <c r="F309" s="7"/>
      <c r="G309" s="9"/>
    </row>
    <row r="310" spans="1:7">
      <c r="A310" s="21"/>
      <c r="B310" s="38"/>
      <c r="C310" s="21"/>
      <c r="D310" s="9"/>
      <c r="E310" s="9"/>
      <c r="F310" s="7"/>
      <c r="G310" s="9"/>
    </row>
    <row r="311" spans="1:7">
      <c r="A311" s="21"/>
      <c r="B311" s="38"/>
      <c r="C311" s="21"/>
      <c r="D311" s="9"/>
      <c r="E311" s="9"/>
      <c r="F311" s="7"/>
      <c r="G311" s="9"/>
    </row>
    <row r="312" spans="1:7">
      <c r="A312" s="21"/>
      <c r="B312" s="38"/>
      <c r="C312" s="21"/>
      <c r="D312" s="9"/>
      <c r="E312" s="9"/>
      <c r="F312" s="7"/>
      <c r="G312" s="9"/>
    </row>
    <row r="313" spans="1:7">
      <c r="A313" s="21"/>
      <c r="B313" s="38"/>
      <c r="C313" s="21"/>
      <c r="D313" s="9"/>
      <c r="E313" s="9"/>
      <c r="F313" s="7"/>
      <c r="G313" s="9"/>
    </row>
    <row r="314" spans="1:7">
      <c r="A314" s="21"/>
      <c r="B314" s="38"/>
      <c r="C314" s="21"/>
      <c r="D314" s="9"/>
      <c r="E314" s="9"/>
      <c r="F314" s="7"/>
      <c r="G314" s="9"/>
    </row>
    <row r="315" spans="1:7">
      <c r="A315" s="21"/>
      <c r="B315" s="38"/>
      <c r="C315" s="21"/>
      <c r="D315" s="9"/>
      <c r="E315" s="9"/>
      <c r="F315" s="7"/>
      <c r="G315" s="9"/>
    </row>
    <row r="316" spans="1:7">
      <c r="A316" s="21"/>
      <c r="B316" s="38"/>
      <c r="C316" s="21"/>
      <c r="D316" s="9"/>
      <c r="E316" s="9"/>
      <c r="F316" s="7"/>
      <c r="G316" s="9"/>
    </row>
    <row r="317" spans="1:7">
      <c r="A317" s="21"/>
      <c r="B317" s="38"/>
      <c r="C317" s="21"/>
      <c r="D317" s="9"/>
      <c r="E317" s="9"/>
      <c r="F317" s="7"/>
      <c r="G317" s="9"/>
    </row>
    <row r="318" spans="1:7">
      <c r="A318" s="21"/>
      <c r="B318" s="38"/>
      <c r="C318" s="21"/>
      <c r="D318" s="9"/>
      <c r="E318" s="9"/>
      <c r="F318" s="7"/>
      <c r="G318" s="9"/>
    </row>
    <row r="319" spans="1:7">
      <c r="A319" s="21"/>
      <c r="B319" s="38"/>
      <c r="C319" s="21"/>
      <c r="D319" s="9"/>
      <c r="E319" s="9"/>
      <c r="F319" s="7"/>
      <c r="G319" s="9"/>
    </row>
    <row r="320" spans="1:7">
      <c r="A320" s="21"/>
      <c r="B320" s="38"/>
      <c r="C320" s="21"/>
      <c r="D320" s="9"/>
      <c r="E320" s="9"/>
      <c r="F320" s="7"/>
      <c r="G320" s="9"/>
    </row>
    <row r="321" spans="1:7">
      <c r="A321" s="21"/>
      <c r="B321" s="38"/>
      <c r="C321" s="21"/>
      <c r="D321" s="9"/>
      <c r="E321" s="9"/>
      <c r="F321" s="7"/>
      <c r="G321" s="9"/>
    </row>
    <row r="322" spans="1:7">
      <c r="A322" s="21"/>
      <c r="B322" s="38"/>
      <c r="C322" s="21"/>
      <c r="D322" s="9"/>
      <c r="E322" s="9"/>
      <c r="F322" s="7"/>
      <c r="G322" s="9"/>
    </row>
    <row r="323" spans="1:7">
      <c r="A323" s="21"/>
      <c r="B323" s="38"/>
      <c r="C323" s="21"/>
      <c r="D323" s="9"/>
      <c r="E323" s="9"/>
      <c r="F323" s="7"/>
      <c r="G323" s="9"/>
    </row>
    <row r="324" spans="1:7">
      <c r="A324" s="21"/>
      <c r="B324" s="38"/>
      <c r="C324" s="21"/>
      <c r="D324" s="9"/>
      <c r="E324" s="9"/>
      <c r="F324" s="7"/>
      <c r="G324" s="9"/>
    </row>
    <row r="325" spans="1:7">
      <c r="A325" s="21"/>
      <c r="B325" s="38"/>
      <c r="C325" s="21"/>
      <c r="D325" s="9"/>
      <c r="E325" s="9"/>
      <c r="F325" s="7"/>
      <c r="G325" s="9"/>
    </row>
    <row r="326" spans="1:7">
      <c r="A326" s="21"/>
      <c r="B326" s="38"/>
      <c r="C326" s="21"/>
      <c r="D326" s="9"/>
      <c r="E326" s="9"/>
      <c r="F326" s="7"/>
      <c r="G326" s="9"/>
    </row>
    <row r="327" spans="1:7">
      <c r="A327" s="21"/>
      <c r="B327" s="38"/>
      <c r="C327" s="21"/>
      <c r="D327" s="9"/>
      <c r="E327" s="9"/>
      <c r="F327" s="7"/>
      <c r="G327" s="9"/>
    </row>
    <row r="328" spans="1:7">
      <c r="A328" s="21"/>
      <c r="B328" s="38"/>
      <c r="C328" s="21"/>
      <c r="D328" s="9"/>
      <c r="E328" s="9"/>
      <c r="F328" s="7"/>
      <c r="G328" s="9"/>
    </row>
    <row r="329" spans="1:7">
      <c r="A329" s="21"/>
      <c r="B329" s="38"/>
      <c r="C329" s="21"/>
      <c r="D329" s="9"/>
      <c r="E329" s="9"/>
      <c r="F329" s="7"/>
      <c r="G329" s="9"/>
    </row>
    <row r="330" spans="1:7">
      <c r="A330" s="21"/>
      <c r="B330" s="38"/>
      <c r="C330" s="21"/>
      <c r="D330" s="9"/>
      <c r="E330" s="9"/>
      <c r="F330" s="7"/>
      <c r="G330" s="9"/>
    </row>
    <row r="331" spans="1:7">
      <c r="A331" s="21"/>
      <c r="B331" s="38"/>
      <c r="C331" s="21"/>
      <c r="D331" s="9"/>
      <c r="E331" s="9"/>
      <c r="F331" s="7"/>
      <c r="G331" s="9"/>
    </row>
    <row r="332" spans="1:7">
      <c r="A332" s="21"/>
      <c r="B332" s="38"/>
      <c r="C332" s="21"/>
      <c r="D332" s="9"/>
      <c r="E332" s="9"/>
      <c r="F332" s="7"/>
      <c r="G332" s="9"/>
    </row>
    <row r="333" spans="1:7">
      <c r="A333" s="21"/>
      <c r="B333" s="38"/>
      <c r="C333" s="21"/>
      <c r="D333" s="9"/>
      <c r="E333" s="9"/>
      <c r="F333" s="7"/>
      <c r="G333" s="9"/>
    </row>
    <row r="334" spans="1:7">
      <c r="A334" s="21"/>
      <c r="B334" s="38"/>
      <c r="C334" s="21"/>
      <c r="D334" s="9"/>
      <c r="E334" s="9"/>
      <c r="F334" s="7"/>
      <c r="G334" s="9"/>
    </row>
    <row r="335" spans="1:7">
      <c r="A335" s="21"/>
      <c r="B335" s="38"/>
      <c r="C335" s="21"/>
      <c r="D335" s="9"/>
      <c r="E335" s="9"/>
      <c r="F335" s="7"/>
      <c r="G335" s="9"/>
    </row>
    <row r="336" spans="1:7">
      <c r="A336" s="21"/>
      <c r="B336" s="38"/>
      <c r="C336" s="21"/>
      <c r="D336" s="9"/>
      <c r="E336" s="9"/>
      <c r="F336" s="7"/>
      <c r="G336" s="9"/>
    </row>
    <row r="337" spans="1:7">
      <c r="A337" s="21"/>
      <c r="B337" s="38"/>
      <c r="C337" s="21"/>
      <c r="D337" s="9"/>
      <c r="E337" s="9"/>
      <c r="F337" s="7"/>
      <c r="G337" s="9"/>
    </row>
    <row r="338" spans="1:7">
      <c r="A338" s="21"/>
      <c r="B338" s="38"/>
      <c r="C338" s="21"/>
      <c r="D338" s="9"/>
      <c r="E338" s="9"/>
      <c r="F338" s="7"/>
      <c r="G338" s="9"/>
    </row>
    <row r="339" spans="1:7">
      <c r="A339" s="21"/>
      <c r="B339" s="38"/>
      <c r="C339" s="21"/>
      <c r="D339" s="9"/>
      <c r="E339" s="9"/>
      <c r="F339" s="7"/>
      <c r="G339" s="9"/>
    </row>
    <row r="340" spans="1:7">
      <c r="A340" s="21"/>
      <c r="B340" s="38"/>
      <c r="C340" s="21"/>
      <c r="D340" s="9"/>
      <c r="E340" s="9"/>
      <c r="F340" s="7"/>
      <c r="G340" s="9"/>
    </row>
    <row r="341" spans="1:7">
      <c r="A341" s="21"/>
      <c r="B341" s="38"/>
      <c r="C341" s="21"/>
      <c r="D341" s="9"/>
      <c r="E341" s="9"/>
      <c r="F341" s="7"/>
      <c r="G341" s="9"/>
    </row>
    <row r="342" spans="1:7">
      <c r="A342" s="21"/>
      <c r="B342" s="38"/>
      <c r="C342" s="21"/>
      <c r="D342" s="9"/>
      <c r="E342" s="9"/>
      <c r="F342" s="7"/>
      <c r="G342" s="9"/>
    </row>
    <row r="343" spans="1:7">
      <c r="A343" s="21"/>
      <c r="B343" s="38"/>
      <c r="C343" s="21"/>
      <c r="D343" s="9"/>
      <c r="E343" s="9"/>
      <c r="F343" s="7"/>
      <c r="G343" s="9"/>
    </row>
    <row r="344" spans="1:7">
      <c r="A344" s="21"/>
      <c r="B344" s="38"/>
      <c r="C344" s="21"/>
      <c r="D344" s="9"/>
      <c r="E344" s="9"/>
      <c r="F344" s="7"/>
      <c r="G344" s="9"/>
    </row>
    <row r="345" spans="1:7">
      <c r="A345" s="21"/>
      <c r="B345" s="38"/>
      <c r="C345" s="21"/>
      <c r="D345" s="9"/>
      <c r="E345" s="9"/>
      <c r="F345" s="7"/>
      <c r="G345" s="9"/>
    </row>
    <row r="346" spans="1:7">
      <c r="A346" s="21"/>
      <c r="B346" s="38"/>
      <c r="C346" s="21"/>
      <c r="D346" s="9"/>
      <c r="E346" s="9"/>
      <c r="F346" s="7"/>
      <c r="G346" s="9"/>
    </row>
    <row r="347" spans="1:7">
      <c r="A347" s="21"/>
      <c r="B347" s="38"/>
      <c r="C347" s="21"/>
      <c r="D347" s="9"/>
      <c r="E347" s="9"/>
      <c r="F347" s="7"/>
      <c r="G347" s="9"/>
    </row>
    <row r="348" spans="1:7">
      <c r="A348" s="21"/>
      <c r="B348" s="38"/>
      <c r="C348" s="21"/>
      <c r="D348" s="9"/>
      <c r="E348" s="9"/>
      <c r="F348" s="7"/>
      <c r="G348" s="9"/>
    </row>
    <row r="349" spans="1:7">
      <c r="A349" s="21"/>
      <c r="B349" s="38"/>
      <c r="C349" s="21"/>
      <c r="D349" s="9"/>
      <c r="E349" s="9"/>
      <c r="F349" s="7"/>
      <c r="G349" s="9"/>
    </row>
    <row r="350" spans="1:7">
      <c r="A350" s="21"/>
      <c r="B350" s="38"/>
      <c r="C350" s="21"/>
      <c r="D350" s="9"/>
      <c r="E350" s="9"/>
      <c r="F350" s="7"/>
      <c r="G350" s="9"/>
    </row>
    <row r="351" spans="1:7">
      <c r="A351" s="21"/>
      <c r="B351" s="38"/>
      <c r="C351" s="21"/>
      <c r="D351" s="9"/>
      <c r="E351" s="9"/>
      <c r="F351" s="7"/>
      <c r="G351" s="9"/>
    </row>
    <row r="352" spans="1:7">
      <c r="A352" s="21"/>
      <c r="B352" s="38"/>
      <c r="C352" s="21"/>
      <c r="D352" s="9"/>
      <c r="E352" s="9"/>
      <c r="F352" s="7"/>
      <c r="G352" s="9"/>
    </row>
    <row r="353" spans="1:7">
      <c r="A353" s="21"/>
      <c r="B353" s="38"/>
      <c r="C353" s="21"/>
      <c r="D353" s="9"/>
      <c r="E353" s="9"/>
      <c r="F353" s="7"/>
      <c r="G353" s="9"/>
    </row>
    <row r="354" spans="1:7">
      <c r="A354" s="21"/>
      <c r="B354" s="38"/>
      <c r="C354" s="21"/>
      <c r="D354" s="9"/>
      <c r="E354" s="9"/>
      <c r="F354" s="7"/>
      <c r="G354" s="9"/>
    </row>
    <row r="355" spans="1:7">
      <c r="A355" s="21"/>
      <c r="B355" s="38"/>
      <c r="C355" s="21"/>
      <c r="D355" s="9"/>
      <c r="E355" s="9"/>
      <c r="F355" s="7"/>
      <c r="G355" s="9"/>
    </row>
    <row r="356" spans="1:7">
      <c r="A356" s="21"/>
      <c r="B356" s="38"/>
      <c r="C356" s="21"/>
      <c r="D356" s="9"/>
      <c r="E356" s="9"/>
      <c r="F356" s="7"/>
      <c r="G356" s="9"/>
    </row>
    <row r="357" spans="1:7">
      <c r="A357" s="21"/>
      <c r="B357" s="38"/>
      <c r="C357" s="21"/>
      <c r="D357" s="9"/>
      <c r="E357" s="9"/>
      <c r="F357" s="7"/>
      <c r="G357" s="9"/>
    </row>
    <row r="358" spans="1:7">
      <c r="A358" s="21"/>
      <c r="B358" s="38"/>
      <c r="C358" s="21"/>
      <c r="D358" s="9"/>
      <c r="E358" s="9"/>
      <c r="F358" s="7"/>
      <c r="G358" s="9"/>
    </row>
    <row r="359" spans="1:7">
      <c r="A359" s="21"/>
      <c r="B359" s="38"/>
      <c r="C359" s="21"/>
      <c r="D359" s="9"/>
      <c r="E359" s="9"/>
      <c r="F359" s="7"/>
      <c r="G359" s="9"/>
    </row>
    <row r="360" spans="1:7">
      <c r="A360" s="21"/>
      <c r="B360" s="38"/>
      <c r="C360" s="21"/>
      <c r="D360" s="9"/>
      <c r="E360" s="9"/>
      <c r="F360" s="7"/>
      <c r="G360" s="9"/>
    </row>
    <row r="361" spans="1:7">
      <c r="A361" s="21"/>
      <c r="B361" s="38"/>
      <c r="C361" s="21"/>
      <c r="D361" s="9"/>
      <c r="E361" s="9"/>
      <c r="F361" s="7"/>
      <c r="G361" s="9"/>
    </row>
    <row r="362" spans="1:7">
      <c r="A362" s="21"/>
      <c r="B362" s="38"/>
      <c r="C362" s="21"/>
      <c r="D362" s="9"/>
      <c r="E362" s="9"/>
      <c r="F362" s="7"/>
      <c r="G362" s="9"/>
    </row>
    <row r="363" spans="1:7">
      <c r="A363" s="21"/>
      <c r="B363" s="38"/>
      <c r="C363" s="21"/>
      <c r="D363" s="9"/>
      <c r="E363" s="9"/>
      <c r="F363" s="7"/>
      <c r="G363" s="9"/>
    </row>
    <row r="364" spans="1:7">
      <c r="A364" s="21"/>
      <c r="B364" s="38"/>
      <c r="C364" s="21"/>
      <c r="D364" s="9"/>
      <c r="E364" s="9"/>
      <c r="F364" s="7"/>
      <c r="G364" s="9"/>
    </row>
    <row r="365" spans="1:7">
      <c r="A365" s="21"/>
      <c r="B365" s="38"/>
      <c r="C365" s="21"/>
      <c r="D365" s="9"/>
      <c r="E365" s="9"/>
      <c r="F365" s="7"/>
      <c r="G365" s="9"/>
    </row>
    <row r="366" spans="1:7">
      <c r="A366" s="21"/>
      <c r="B366" s="38"/>
      <c r="C366" s="21"/>
      <c r="D366" s="9"/>
      <c r="E366" s="9"/>
      <c r="F366" s="7"/>
      <c r="G366" s="9"/>
    </row>
    <row r="367" spans="1:7">
      <c r="A367" s="21"/>
      <c r="B367" s="38"/>
      <c r="C367" s="21"/>
      <c r="D367" s="9"/>
      <c r="E367" s="9"/>
      <c r="F367" s="7"/>
      <c r="G367" s="9"/>
    </row>
    <row r="368" spans="1:7">
      <c r="A368" s="21"/>
      <c r="B368" s="38"/>
      <c r="C368" s="21"/>
      <c r="D368" s="9"/>
      <c r="E368" s="9"/>
      <c r="F368" s="7"/>
      <c r="G368" s="9"/>
    </row>
    <row r="369" spans="1:7">
      <c r="A369" s="21"/>
      <c r="B369" s="38"/>
      <c r="C369" s="21"/>
      <c r="D369" s="9"/>
      <c r="E369" s="9"/>
      <c r="F369" s="7"/>
      <c r="G369" s="9"/>
    </row>
    <row r="370" spans="1:7">
      <c r="A370" s="21"/>
      <c r="B370" s="38"/>
      <c r="C370" s="21"/>
      <c r="D370" s="9"/>
      <c r="E370" s="9"/>
      <c r="F370" s="7"/>
      <c r="G370" s="9"/>
    </row>
    <row r="371" spans="1:7">
      <c r="A371" s="21"/>
      <c r="B371" s="38"/>
      <c r="C371" s="21"/>
      <c r="D371" s="9"/>
      <c r="E371" s="9"/>
      <c r="F371" s="7"/>
      <c r="G371" s="9"/>
    </row>
    <row r="372" spans="1:7">
      <c r="A372" s="21"/>
      <c r="B372" s="38"/>
      <c r="C372" s="21"/>
      <c r="D372" s="9"/>
      <c r="E372" s="9"/>
      <c r="F372" s="7"/>
      <c r="G372" s="9"/>
    </row>
    <row r="373" spans="1:7">
      <c r="A373" s="21"/>
      <c r="B373" s="38"/>
      <c r="C373" s="21"/>
      <c r="D373" s="9"/>
      <c r="E373" s="9"/>
      <c r="F373" s="7"/>
      <c r="G373" s="9"/>
    </row>
    <row r="374" spans="1:7">
      <c r="A374" s="21"/>
      <c r="B374" s="38"/>
      <c r="C374" s="21"/>
      <c r="D374" s="9"/>
      <c r="E374" s="9"/>
      <c r="F374" s="7"/>
      <c r="G374" s="9"/>
    </row>
    <row r="375" spans="1:7">
      <c r="A375" s="21"/>
      <c r="B375" s="38"/>
      <c r="C375" s="21"/>
      <c r="D375" s="9"/>
      <c r="E375" s="9"/>
      <c r="F375" s="7"/>
      <c r="G375" s="9"/>
    </row>
    <row r="376" spans="1:7">
      <c r="A376" s="21"/>
      <c r="B376" s="38"/>
      <c r="C376" s="21"/>
      <c r="D376" s="9"/>
      <c r="E376" s="9"/>
      <c r="F376" s="7"/>
      <c r="G376" s="9"/>
    </row>
    <row r="377" spans="1:7">
      <c r="A377" s="21"/>
      <c r="B377" s="38"/>
      <c r="C377" s="21"/>
      <c r="D377" s="9"/>
      <c r="E377" s="9"/>
      <c r="F377" s="7"/>
      <c r="G377" s="9"/>
    </row>
    <row r="378" spans="1:7">
      <c r="A378" s="19"/>
      <c r="B378" s="8"/>
      <c r="C378" s="19"/>
      <c r="D378" s="9"/>
      <c r="E378" s="9"/>
      <c r="F378" s="7"/>
      <c r="G378" s="9"/>
    </row>
    <row r="379" spans="1:7">
      <c r="A379" s="21"/>
      <c r="B379" s="41"/>
      <c r="C379" s="47"/>
      <c r="D379" s="9"/>
      <c r="E379" s="9"/>
      <c r="F379" s="7"/>
      <c r="G379" s="9"/>
    </row>
    <row r="380" spans="1:7">
      <c r="A380" s="21"/>
      <c r="B380" s="38"/>
      <c r="C380" s="21"/>
      <c r="D380" s="9"/>
      <c r="E380" s="9"/>
      <c r="F380" s="7"/>
      <c r="G380" s="9"/>
    </row>
    <row r="381" spans="1:7">
      <c r="A381" s="21"/>
      <c r="B381" s="38"/>
      <c r="C381" s="21"/>
      <c r="D381" s="9"/>
      <c r="E381" s="9"/>
      <c r="F381" s="7"/>
      <c r="G381" s="9"/>
    </row>
    <row r="382" spans="1:7">
      <c r="A382" s="21"/>
      <c r="B382" s="38"/>
      <c r="C382" s="21"/>
      <c r="D382" s="9"/>
      <c r="E382" s="9"/>
      <c r="F382" s="7"/>
      <c r="G382" s="9"/>
    </row>
    <row r="383" spans="1:7">
      <c r="A383" s="21"/>
      <c r="B383" s="38"/>
      <c r="C383" s="21"/>
      <c r="D383" s="9"/>
      <c r="E383" s="9"/>
      <c r="F383" s="7"/>
      <c r="G383" s="9"/>
    </row>
    <row r="384" spans="1:7">
      <c r="A384" s="21"/>
      <c r="B384" s="38"/>
      <c r="C384" s="23"/>
      <c r="D384" s="9"/>
      <c r="E384" s="9"/>
      <c r="F384" s="7"/>
      <c r="G384" s="9"/>
    </row>
    <row r="385" spans="1:7">
      <c r="A385" s="21"/>
      <c r="B385" s="38"/>
      <c r="C385" s="21"/>
      <c r="D385" s="9"/>
      <c r="E385" s="9"/>
      <c r="F385" s="7"/>
      <c r="G385" s="9"/>
    </row>
    <row r="386" spans="1:7">
      <c r="A386" s="21"/>
      <c r="B386" s="38"/>
      <c r="C386" s="21"/>
      <c r="D386" s="9"/>
      <c r="E386" s="9"/>
      <c r="F386" s="7"/>
      <c r="G386" s="9"/>
    </row>
    <row r="387" spans="1:7">
      <c r="A387" s="21"/>
      <c r="B387" s="38"/>
      <c r="C387" s="21"/>
      <c r="D387" s="9"/>
      <c r="E387" s="9"/>
      <c r="F387" s="7"/>
      <c r="G387" s="9"/>
    </row>
    <row r="388" spans="1:7">
      <c r="A388" s="21"/>
      <c r="B388" s="38"/>
      <c r="C388" s="21"/>
      <c r="D388" s="9"/>
      <c r="E388" s="9"/>
      <c r="F388" s="7"/>
      <c r="G388" s="9"/>
    </row>
    <row r="389" spans="1:7">
      <c r="A389" s="21"/>
      <c r="B389" s="38"/>
      <c r="C389" s="23"/>
      <c r="D389" s="9"/>
      <c r="E389" s="9"/>
      <c r="F389" s="7"/>
      <c r="G389" s="9"/>
    </row>
    <row r="390" spans="1:7">
      <c r="A390" s="21"/>
      <c r="B390" s="38"/>
      <c r="C390" s="23"/>
      <c r="D390" s="9"/>
      <c r="E390" s="9"/>
      <c r="F390" s="7"/>
      <c r="G390" s="9"/>
    </row>
    <row r="391" spans="1:7">
      <c r="A391" s="21"/>
      <c r="B391" s="38"/>
      <c r="C391" s="23"/>
      <c r="D391" s="9"/>
      <c r="E391" s="9"/>
      <c r="F391" s="7"/>
      <c r="G391" s="9"/>
    </row>
    <row r="392" spans="1:7">
      <c r="A392" s="21"/>
      <c r="B392" s="38"/>
      <c r="C392" s="23"/>
      <c r="D392" s="9"/>
      <c r="E392" s="9"/>
      <c r="F392" s="7"/>
      <c r="G392" s="9"/>
    </row>
    <row r="393" spans="1:7">
      <c r="A393" s="21"/>
      <c r="B393" s="38"/>
      <c r="C393" s="23"/>
      <c r="D393" s="9"/>
      <c r="E393" s="9"/>
      <c r="F393" s="7"/>
      <c r="G393" s="9"/>
    </row>
    <row r="394" spans="1:7">
      <c r="A394" s="21"/>
      <c r="B394" s="38"/>
      <c r="C394" s="23"/>
      <c r="D394" s="9"/>
      <c r="E394" s="9"/>
      <c r="F394" s="7"/>
      <c r="G394" s="9"/>
    </row>
    <row r="395" spans="1:7">
      <c r="A395" s="21"/>
      <c r="B395" s="38"/>
      <c r="C395" s="23"/>
      <c r="D395" s="9"/>
      <c r="E395" s="9"/>
      <c r="F395" s="7"/>
      <c r="G395" s="9"/>
    </row>
    <row r="396" spans="1:7">
      <c r="A396" s="21"/>
      <c r="B396" s="38"/>
      <c r="C396" s="23"/>
      <c r="D396" s="9"/>
      <c r="E396" s="9"/>
      <c r="F396" s="7"/>
      <c r="G396" s="9"/>
    </row>
    <row r="397" spans="1:7">
      <c r="A397" s="21"/>
      <c r="B397" s="38"/>
      <c r="C397" s="23"/>
      <c r="D397" s="9"/>
      <c r="E397" s="9"/>
      <c r="F397" s="7"/>
      <c r="G397" s="9"/>
    </row>
    <row r="398" spans="1:7">
      <c r="A398" s="21"/>
      <c r="B398" s="38"/>
      <c r="C398" s="23"/>
      <c r="D398" s="9"/>
      <c r="E398" s="9"/>
      <c r="F398" s="7"/>
      <c r="G398" s="9"/>
    </row>
    <row r="399" spans="1:7">
      <c r="A399" s="21"/>
      <c r="B399" s="38"/>
      <c r="C399" s="23"/>
      <c r="D399" s="9"/>
      <c r="E399" s="9"/>
      <c r="F399" s="7"/>
      <c r="G399" s="9"/>
    </row>
    <row r="400" spans="1:7">
      <c r="A400" s="21"/>
      <c r="B400" s="38"/>
      <c r="C400" s="23"/>
      <c r="D400" s="9"/>
      <c r="E400" s="9"/>
      <c r="F400" s="7"/>
      <c r="G400" s="9"/>
    </row>
    <row r="401" spans="1:7">
      <c r="A401" s="21"/>
      <c r="B401" s="38"/>
      <c r="C401" s="47"/>
      <c r="D401" s="9"/>
      <c r="E401" s="9"/>
      <c r="F401" s="7"/>
      <c r="G401" s="9"/>
    </row>
    <row r="402" spans="1:7">
      <c r="A402" s="21"/>
      <c r="B402" s="38"/>
      <c r="C402" s="47"/>
      <c r="D402" s="9"/>
      <c r="E402" s="9"/>
      <c r="F402" s="7"/>
      <c r="G402" s="9"/>
    </row>
    <row r="403" spans="1:7">
      <c r="A403" s="21"/>
      <c r="B403" s="38"/>
      <c r="C403" s="21"/>
      <c r="D403" s="9"/>
      <c r="E403" s="9"/>
      <c r="F403" s="7"/>
      <c r="G403" s="9"/>
    </row>
    <row r="404" spans="1:7">
      <c r="A404" s="21"/>
      <c r="B404" s="38"/>
      <c r="C404" s="21"/>
      <c r="D404" s="9"/>
      <c r="E404" s="9"/>
      <c r="F404" s="7"/>
      <c r="G404" s="9"/>
    </row>
    <row r="405" spans="1:7">
      <c r="A405" s="21"/>
      <c r="B405" s="38"/>
      <c r="C405" s="21"/>
      <c r="D405" s="9"/>
      <c r="E405" s="9"/>
      <c r="F405" s="7"/>
      <c r="G405" s="9"/>
    </row>
    <row r="406" spans="1:7">
      <c r="A406" s="21"/>
      <c r="B406" s="38"/>
      <c r="C406" s="21"/>
      <c r="D406" s="9"/>
      <c r="E406" s="9"/>
      <c r="F406" s="7"/>
      <c r="G406" s="9"/>
    </row>
    <row r="407" spans="1:7">
      <c r="A407" s="21"/>
      <c r="B407" s="38"/>
      <c r="C407" s="23"/>
      <c r="D407" s="9"/>
      <c r="E407" s="9"/>
      <c r="F407" s="7"/>
      <c r="G407" s="9"/>
    </row>
    <row r="408" spans="1:7">
      <c r="A408" s="21"/>
      <c r="B408" s="38"/>
      <c r="C408" s="21"/>
      <c r="D408" s="9"/>
      <c r="E408" s="9"/>
      <c r="F408" s="7"/>
      <c r="G408" s="9"/>
    </row>
    <row r="409" spans="1:7">
      <c r="A409" s="21"/>
      <c r="B409" s="38"/>
      <c r="C409" s="21"/>
      <c r="D409" s="9"/>
      <c r="E409" s="9"/>
      <c r="F409" s="7"/>
      <c r="G409" s="9"/>
    </row>
    <row r="410" spans="1:7">
      <c r="A410" s="21"/>
      <c r="B410" s="38"/>
      <c r="C410" s="21"/>
      <c r="D410" s="9"/>
      <c r="E410" s="9"/>
      <c r="F410" s="7"/>
      <c r="G410" s="9"/>
    </row>
    <row r="411" spans="1:7">
      <c r="A411" s="21"/>
      <c r="B411" s="38"/>
      <c r="C411" s="21"/>
      <c r="D411" s="9"/>
      <c r="E411" s="9"/>
      <c r="F411" s="7"/>
      <c r="G411" s="9"/>
    </row>
    <row r="412" spans="1:7">
      <c r="A412" s="21"/>
      <c r="B412" s="38"/>
      <c r="C412" s="23"/>
      <c r="D412" s="9"/>
      <c r="E412" s="9"/>
      <c r="F412" s="7"/>
      <c r="G412" s="9"/>
    </row>
    <row r="413" spans="1:7">
      <c r="A413" s="21"/>
      <c r="B413" s="38"/>
      <c r="C413" s="23"/>
      <c r="D413" s="9"/>
      <c r="E413" s="9"/>
      <c r="F413" s="7"/>
      <c r="G413" s="9"/>
    </row>
    <row r="414" spans="1:7">
      <c r="A414" s="21"/>
      <c r="B414" s="38"/>
      <c r="C414" s="23"/>
      <c r="D414" s="9"/>
      <c r="E414" s="9"/>
      <c r="F414" s="7"/>
      <c r="G414" s="9"/>
    </row>
    <row r="415" spans="1:7">
      <c r="A415" s="21"/>
      <c r="B415" s="38"/>
      <c r="C415" s="23"/>
      <c r="D415" s="9"/>
      <c r="E415" s="9"/>
      <c r="F415" s="7"/>
      <c r="G415" s="9"/>
    </row>
    <row r="416" spans="1:7">
      <c r="A416" s="21"/>
      <c r="B416" s="38"/>
      <c r="C416" s="23"/>
      <c r="D416" s="9"/>
      <c r="E416" s="9"/>
      <c r="F416" s="7"/>
      <c r="G416" s="9"/>
    </row>
    <row r="417" spans="1:7">
      <c r="A417" s="21"/>
      <c r="B417" s="38"/>
      <c r="C417" s="23"/>
      <c r="D417" s="9"/>
      <c r="E417" s="9"/>
      <c r="F417" s="7"/>
      <c r="G417" s="9"/>
    </row>
    <row r="418" spans="1:7">
      <c r="A418" s="21"/>
      <c r="B418" s="38"/>
      <c r="C418" s="23"/>
      <c r="D418" s="9"/>
      <c r="E418" s="9"/>
      <c r="F418" s="7"/>
      <c r="G418" s="9"/>
    </row>
    <row r="419" spans="1:7">
      <c r="A419" s="21"/>
      <c r="B419" s="38"/>
      <c r="C419" s="23"/>
      <c r="D419" s="9"/>
      <c r="E419" s="9"/>
      <c r="F419" s="7"/>
      <c r="G419" s="9"/>
    </row>
    <row r="420" spans="1:7">
      <c r="A420" s="21"/>
      <c r="B420" s="38"/>
      <c r="C420" s="23"/>
      <c r="D420" s="9"/>
      <c r="E420" s="9"/>
      <c r="F420" s="7"/>
      <c r="G420" s="9"/>
    </row>
    <row r="421" spans="1:7">
      <c r="A421" s="21"/>
      <c r="B421" s="38"/>
      <c r="C421" s="23"/>
      <c r="D421" s="9"/>
      <c r="E421" s="9"/>
      <c r="F421" s="7"/>
      <c r="G421" s="9"/>
    </row>
    <row r="422" spans="1:7">
      <c r="A422" s="21"/>
      <c r="B422" s="38"/>
      <c r="C422" s="23"/>
      <c r="D422" s="9"/>
      <c r="E422" s="9"/>
      <c r="F422" s="7"/>
      <c r="G422" s="9"/>
    </row>
    <row r="423" spans="1:7">
      <c r="A423" s="21"/>
      <c r="B423" s="38"/>
      <c r="C423" s="23"/>
      <c r="D423" s="9"/>
      <c r="E423" s="9"/>
      <c r="F423" s="7"/>
      <c r="G423" s="9"/>
    </row>
    <row r="424" spans="1:7">
      <c r="A424" s="21"/>
      <c r="B424" s="38"/>
      <c r="C424" s="23"/>
      <c r="D424" s="9"/>
      <c r="E424" s="9"/>
      <c r="F424" s="7"/>
      <c r="G424" s="9"/>
    </row>
    <row r="425" spans="1:7">
      <c r="A425" s="21"/>
      <c r="B425" s="38"/>
      <c r="C425" s="24"/>
      <c r="D425" s="9"/>
      <c r="E425" s="9"/>
      <c r="F425" s="7"/>
      <c r="G425" s="9"/>
    </row>
    <row r="426" spans="1:7">
      <c r="A426" s="21"/>
      <c r="B426" s="38"/>
      <c r="C426" s="21"/>
      <c r="D426" s="9"/>
      <c r="E426" s="9"/>
      <c r="F426" s="7"/>
      <c r="G426" s="9"/>
    </row>
    <row r="427" spans="1:7">
      <c r="A427" s="21"/>
      <c r="B427" s="38"/>
      <c r="C427" s="21"/>
      <c r="D427" s="9"/>
      <c r="E427" s="9"/>
      <c r="F427" s="7"/>
      <c r="G427" s="9"/>
    </row>
    <row r="428" spans="1:7">
      <c r="A428" s="21"/>
      <c r="B428" s="38"/>
      <c r="C428" s="21"/>
      <c r="D428" s="9"/>
      <c r="E428" s="9"/>
      <c r="F428" s="7"/>
      <c r="G428" s="9"/>
    </row>
    <row r="429" spans="1:7">
      <c r="A429" s="21"/>
      <c r="B429" s="38"/>
      <c r="C429" s="21"/>
      <c r="D429" s="9"/>
      <c r="E429" s="9"/>
      <c r="F429" s="7"/>
      <c r="G429" s="9"/>
    </row>
    <row r="430" spans="1:7">
      <c r="A430" s="21"/>
      <c r="B430" s="38"/>
      <c r="C430" s="23"/>
      <c r="D430" s="9"/>
      <c r="E430" s="9"/>
      <c r="F430" s="7"/>
      <c r="G430" s="9"/>
    </row>
    <row r="431" spans="1:7">
      <c r="A431" s="21"/>
      <c r="B431" s="38"/>
      <c r="C431" s="21"/>
      <c r="D431" s="9"/>
      <c r="E431" s="9"/>
      <c r="F431" s="7"/>
      <c r="G431" s="9"/>
    </row>
    <row r="432" spans="1:7">
      <c r="A432" s="21"/>
      <c r="B432" s="38"/>
      <c r="C432" s="21"/>
      <c r="D432" s="9"/>
      <c r="E432" s="9"/>
      <c r="F432" s="7"/>
      <c r="G432" s="9"/>
    </row>
    <row r="433" spans="1:7">
      <c r="A433" s="21"/>
      <c r="B433" s="38"/>
      <c r="C433" s="21"/>
      <c r="D433" s="9"/>
      <c r="E433" s="9"/>
      <c r="F433" s="7"/>
      <c r="G433" s="9"/>
    </row>
    <row r="434" spans="1:7">
      <c r="A434" s="21"/>
      <c r="B434" s="38"/>
      <c r="C434" s="21"/>
      <c r="D434" s="9"/>
      <c r="E434" s="9"/>
      <c r="F434" s="7"/>
      <c r="G434" s="9"/>
    </row>
    <row r="435" spans="1:7">
      <c r="A435" s="21"/>
      <c r="B435" s="38"/>
      <c r="C435" s="23"/>
      <c r="D435" s="9"/>
      <c r="E435" s="9"/>
      <c r="F435" s="7"/>
      <c r="G435" s="9"/>
    </row>
    <row r="436" spans="1:7">
      <c r="A436" s="21"/>
      <c r="B436" s="38"/>
      <c r="C436" s="23"/>
      <c r="D436" s="9"/>
      <c r="E436" s="9"/>
      <c r="F436" s="7"/>
      <c r="G436" s="9"/>
    </row>
    <row r="437" spans="1:7">
      <c r="A437" s="21"/>
      <c r="B437" s="38"/>
      <c r="C437" s="23"/>
      <c r="D437" s="9"/>
      <c r="E437" s="9"/>
      <c r="F437" s="7"/>
      <c r="G437" s="9"/>
    </row>
    <row r="438" spans="1:7">
      <c r="A438" s="21"/>
      <c r="B438" s="38"/>
      <c r="C438" s="23"/>
      <c r="D438" s="9"/>
      <c r="E438" s="9"/>
      <c r="F438" s="7"/>
      <c r="G438" s="9"/>
    </row>
    <row r="439" spans="1:7">
      <c r="A439" s="21"/>
      <c r="B439" s="38"/>
      <c r="C439" s="23"/>
      <c r="D439" s="9"/>
      <c r="E439" s="9"/>
      <c r="F439" s="7"/>
      <c r="G439" s="9"/>
    </row>
    <row r="440" spans="1:7">
      <c r="A440" s="21"/>
      <c r="B440" s="38"/>
      <c r="C440" s="23"/>
      <c r="D440" s="9"/>
      <c r="E440" s="9"/>
      <c r="F440" s="7"/>
      <c r="G440" s="9"/>
    </row>
    <row r="441" spans="1:7">
      <c r="A441" s="21"/>
      <c r="B441" s="38"/>
      <c r="C441" s="23"/>
      <c r="D441" s="9"/>
      <c r="E441" s="9"/>
      <c r="F441" s="7"/>
      <c r="G441" s="9"/>
    </row>
    <row r="442" spans="1:7">
      <c r="A442" s="21"/>
      <c r="B442" s="38"/>
      <c r="C442" s="23"/>
      <c r="D442" s="9"/>
      <c r="E442" s="9"/>
      <c r="F442" s="7"/>
      <c r="G442" s="9"/>
    </row>
    <row r="443" spans="1:7">
      <c r="A443" s="21"/>
      <c r="B443" s="38"/>
      <c r="C443" s="23"/>
      <c r="D443" s="9"/>
      <c r="E443" s="9"/>
      <c r="F443" s="7"/>
      <c r="G443" s="9"/>
    </row>
    <row r="444" spans="1:7">
      <c r="A444" s="21"/>
      <c r="B444" s="38"/>
      <c r="C444" s="23"/>
      <c r="D444" s="9"/>
      <c r="E444" s="9"/>
      <c r="F444" s="7"/>
      <c r="G444" s="9"/>
    </row>
    <row r="445" spans="1:7">
      <c r="A445" s="21"/>
      <c r="B445" s="38"/>
      <c r="C445" s="23"/>
      <c r="D445" s="9"/>
      <c r="E445" s="9"/>
      <c r="F445" s="7"/>
      <c r="G445" s="9"/>
    </row>
    <row r="446" spans="1:7">
      <c r="A446" s="21"/>
      <c r="B446" s="38"/>
      <c r="C446" s="23"/>
      <c r="D446" s="9"/>
      <c r="E446" s="9"/>
      <c r="F446" s="7"/>
      <c r="G446" s="9"/>
    </row>
    <row r="447" spans="1:7">
      <c r="A447" s="21"/>
      <c r="B447" s="38"/>
      <c r="C447" s="21"/>
      <c r="D447" s="9"/>
      <c r="E447" s="9"/>
      <c r="F447" s="7"/>
      <c r="G447" s="9"/>
    </row>
    <row r="448" spans="1:7">
      <c r="A448" s="21"/>
      <c r="B448" s="38"/>
      <c r="C448" s="24"/>
      <c r="D448" s="9"/>
      <c r="E448" s="9"/>
      <c r="F448" s="7"/>
      <c r="G448" s="9"/>
    </row>
    <row r="449" spans="1:7">
      <c r="A449" s="21"/>
      <c r="B449" s="38"/>
      <c r="C449" s="21"/>
      <c r="D449" s="9"/>
      <c r="E449" s="9"/>
      <c r="F449" s="7"/>
      <c r="G449" s="9"/>
    </row>
    <row r="450" spans="1:7">
      <c r="A450" s="21"/>
      <c r="B450" s="38"/>
      <c r="C450" s="21"/>
      <c r="D450" s="9"/>
      <c r="E450" s="9"/>
      <c r="F450" s="7"/>
      <c r="G450" s="9"/>
    </row>
    <row r="451" spans="1:7">
      <c r="A451" s="21"/>
      <c r="B451" s="38"/>
      <c r="C451" s="21"/>
      <c r="D451" s="9"/>
      <c r="E451" s="9"/>
      <c r="F451" s="7"/>
      <c r="G451" s="9"/>
    </row>
    <row r="452" spans="1:7">
      <c r="A452" s="21"/>
      <c r="B452" s="38"/>
      <c r="C452" s="21"/>
      <c r="D452" s="9"/>
      <c r="E452" s="9"/>
      <c r="F452" s="7"/>
      <c r="G452" s="9"/>
    </row>
    <row r="453" spans="1:7">
      <c r="A453" s="21"/>
      <c r="B453" s="38"/>
      <c r="C453" s="23"/>
      <c r="D453" s="9"/>
      <c r="E453" s="9"/>
      <c r="F453" s="7"/>
      <c r="G453" s="9"/>
    </row>
    <row r="454" spans="1:7">
      <c r="A454" s="21"/>
      <c r="B454" s="38"/>
      <c r="C454" s="21"/>
      <c r="D454" s="9"/>
      <c r="E454" s="9"/>
      <c r="F454" s="7"/>
      <c r="G454" s="9"/>
    </row>
    <row r="455" spans="1:7">
      <c r="A455" s="21"/>
      <c r="B455" s="38"/>
      <c r="C455" s="21"/>
      <c r="D455" s="9"/>
      <c r="E455" s="9"/>
      <c r="F455" s="7"/>
      <c r="G455" s="9"/>
    </row>
    <row r="456" spans="1:7">
      <c r="A456" s="21"/>
      <c r="B456" s="38"/>
      <c r="C456" s="21"/>
      <c r="D456" s="9"/>
      <c r="E456" s="9"/>
      <c r="F456" s="7"/>
      <c r="G456" s="9"/>
    </row>
    <row r="457" spans="1:7">
      <c r="A457" s="21"/>
      <c r="B457" s="38"/>
      <c r="C457" s="21"/>
      <c r="D457" s="9"/>
      <c r="E457" s="9"/>
      <c r="F457" s="7"/>
      <c r="G457" s="9"/>
    </row>
    <row r="458" spans="1:7">
      <c r="A458" s="21"/>
      <c r="B458" s="38"/>
      <c r="C458" s="23"/>
      <c r="D458" s="9"/>
      <c r="E458" s="9"/>
      <c r="F458" s="7"/>
      <c r="G458" s="9"/>
    </row>
    <row r="459" spans="1:7">
      <c r="A459" s="21"/>
      <c r="B459" s="38"/>
      <c r="C459" s="23"/>
      <c r="D459" s="9"/>
      <c r="E459" s="9"/>
      <c r="F459" s="7"/>
      <c r="G459" s="9"/>
    </row>
    <row r="460" spans="1:7">
      <c r="A460" s="21"/>
      <c r="B460" s="38"/>
      <c r="C460" s="23"/>
      <c r="D460" s="9"/>
      <c r="E460" s="9"/>
      <c r="F460" s="7"/>
      <c r="G460" s="9"/>
    </row>
    <row r="461" spans="1:7">
      <c r="A461" s="21"/>
      <c r="B461" s="38"/>
      <c r="C461" s="23"/>
      <c r="D461" s="9"/>
      <c r="E461" s="9"/>
      <c r="F461" s="7"/>
      <c r="G461" s="9"/>
    </row>
    <row r="462" spans="1:7">
      <c r="A462" s="21"/>
      <c r="B462" s="38"/>
      <c r="C462" s="23"/>
      <c r="D462" s="9"/>
      <c r="E462" s="9"/>
      <c r="F462" s="7"/>
      <c r="G462" s="9"/>
    </row>
    <row r="463" spans="1:7">
      <c r="A463" s="21"/>
      <c r="B463" s="38"/>
      <c r="C463" s="23"/>
      <c r="D463" s="9"/>
      <c r="E463" s="9"/>
      <c r="F463" s="7"/>
      <c r="G463" s="9"/>
    </row>
    <row r="464" spans="1:7">
      <c r="A464" s="21"/>
      <c r="B464" s="38"/>
      <c r="C464" s="23"/>
      <c r="D464" s="9"/>
      <c r="E464" s="9"/>
      <c r="F464" s="7"/>
      <c r="G464" s="9"/>
    </row>
    <row r="465" spans="1:7">
      <c r="A465" s="21"/>
      <c r="B465" s="38"/>
      <c r="C465" s="23"/>
      <c r="D465" s="9"/>
      <c r="E465" s="9"/>
      <c r="F465" s="7"/>
      <c r="G465" s="9"/>
    </row>
    <row r="466" spans="1:7">
      <c r="A466" s="21"/>
      <c r="B466" s="38"/>
      <c r="C466" s="23"/>
      <c r="D466" s="9"/>
      <c r="E466" s="9"/>
      <c r="F466" s="7"/>
      <c r="G466" s="9"/>
    </row>
    <row r="467" spans="1:7">
      <c r="A467" s="21"/>
      <c r="B467" s="38"/>
      <c r="C467" s="23"/>
      <c r="D467" s="9"/>
      <c r="E467" s="9"/>
      <c r="F467" s="7"/>
      <c r="G467" s="9"/>
    </row>
    <row r="468" spans="1:7">
      <c r="A468" s="21"/>
      <c r="B468" s="38"/>
      <c r="C468" s="23"/>
      <c r="D468" s="9"/>
      <c r="E468" s="9"/>
      <c r="F468" s="7"/>
      <c r="G468" s="9"/>
    </row>
    <row r="469" spans="1:7">
      <c r="A469" s="21"/>
      <c r="B469" s="38"/>
      <c r="C469" s="23"/>
      <c r="D469" s="9"/>
      <c r="E469" s="9"/>
      <c r="F469" s="7"/>
      <c r="G469" s="9"/>
    </row>
    <row r="470" spans="1:7">
      <c r="A470" s="21"/>
      <c r="B470" s="38"/>
      <c r="C470" s="47"/>
      <c r="D470" s="9"/>
      <c r="E470" s="9"/>
      <c r="F470" s="7"/>
      <c r="G470" s="9"/>
    </row>
    <row r="471" spans="1:7">
      <c r="A471" s="21"/>
      <c r="B471" s="38"/>
      <c r="C471" s="47"/>
      <c r="D471" s="9"/>
      <c r="E471" s="9"/>
      <c r="F471" s="7"/>
      <c r="G471" s="9"/>
    </row>
    <row r="472" spans="1:7">
      <c r="A472" s="21"/>
      <c r="B472" s="38"/>
      <c r="C472" s="21"/>
      <c r="D472" s="9"/>
      <c r="E472" s="9"/>
      <c r="F472" s="7"/>
      <c r="G472" s="9"/>
    </row>
    <row r="473" spans="1:7">
      <c r="A473" s="21"/>
      <c r="B473" s="38"/>
      <c r="C473" s="21"/>
      <c r="D473" s="9"/>
      <c r="E473" s="9"/>
      <c r="F473" s="7"/>
      <c r="G473" s="9"/>
    </row>
    <row r="474" spans="1:7">
      <c r="A474" s="21"/>
      <c r="B474" s="38"/>
      <c r="C474" s="21"/>
      <c r="D474" s="9"/>
      <c r="E474" s="9"/>
      <c r="F474" s="7"/>
      <c r="G474" s="9"/>
    </row>
    <row r="475" spans="1:7">
      <c r="A475" s="21"/>
      <c r="B475" s="38"/>
      <c r="C475" s="21"/>
      <c r="D475" s="9"/>
      <c r="E475" s="9"/>
      <c r="F475" s="7"/>
      <c r="G475" s="9"/>
    </row>
    <row r="476" spans="1:7">
      <c r="A476" s="21"/>
      <c r="B476" s="38"/>
      <c r="C476" s="21"/>
      <c r="D476" s="9"/>
      <c r="E476" s="9"/>
      <c r="F476" s="7"/>
      <c r="G476" s="9"/>
    </row>
    <row r="477" spans="1:7">
      <c r="A477" s="21"/>
      <c r="B477" s="38"/>
      <c r="C477" s="23"/>
      <c r="D477" s="9"/>
      <c r="E477" s="9"/>
      <c r="F477" s="7"/>
      <c r="G477" s="9"/>
    </row>
    <row r="478" spans="1:7">
      <c r="A478" s="21"/>
      <c r="B478" s="38"/>
      <c r="C478" s="21"/>
      <c r="D478" s="9"/>
      <c r="E478" s="9"/>
      <c r="F478" s="7"/>
      <c r="G478" s="9"/>
    </row>
    <row r="479" spans="1:7">
      <c r="A479" s="21"/>
      <c r="B479" s="38"/>
      <c r="C479" s="21"/>
      <c r="D479" s="9"/>
      <c r="E479" s="9"/>
      <c r="F479" s="7"/>
      <c r="G479" s="9"/>
    </row>
    <row r="480" spans="1:7">
      <c r="A480" s="21"/>
      <c r="B480" s="38"/>
      <c r="C480" s="23"/>
      <c r="D480" s="9"/>
      <c r="E480" s="9"/>
      <c r="F480" s="7"/>
      <c r="G480" s="9"/>
    </row>
    <row r="481" spans="1:7">
      <c r="A481" s="21"/>
      <c r="B481" s="38"/>
      <c r="C481" s="23"/>
      <c r="D481" s="9"/>
      <c r="E481" s="9"/>
      <c r="F481" s="7"/>
      <c r="G481" s="9"/>
    </row>
    <row r="482" spans="1:7">
      <c r="A482" s="21"/>
      <c r="B482" s="38"/>
      <c r="C482" s="23"/>
      <c r="D482" s="9"/>
      <c r="E482" s="9"/>
      <c r="F482" s="7"/>
      <c r="G482" s="9"/>
    </row>
    <row r="483" spans="1:7">
      <c r="A483" s="21"/>
      <c r="B483" s="38"/>
      <c r="C483" s="23"/>
      <c r="D483" s="9"/>
      <c r="E483" s="9"/>
      <c r="F483" s="7"/>
      <c r="G483" s="9"/>
    </row>
    <row r="484" spans="1:7">
      <c r="A484" s="21"/>
      <c r="B484" s="38"/>
      <c r="C484" s="23"/>
      <c r="D484" s="9"/>
      <c r="E484" s="9"/>
      <c r="F484" s="7"/>
      <c r="G484" s="9"/>
    </row>
    <row r="485" spans="1:7">
      <c r="A485" s="21"/>
      <c r="B485" s="38"/>
      <c r="C485" s="23"/>
      <c r="D485" s="9"/>
      <c r="E485" s="9"/>
      <c r="F485" s="7"/>
      <c r="G485" s="9"/>
    </row>
    <row r="486" spans="1:7">
      <c r="A486" s="21"/>
      <c r="B486" s="38"/>
      <c r="C486" s="23"/>
      <c r="D486" s="9"/>
      <c r="E486" s="9"/>
      <c r="F486" s="7"/>
      <c r="G486" s="9"/>
    </row>
    <row r="487" spans="1:7">
      <c r="A487" s="21"/>
      <c r="B487" s="38"/>
      <c r="C487" s="23"/>
      <c r="D487" s="9"/>
      <c r="E487" s="9"/>
      <c r="F487" s="7"/>
      <c r="G487" s="9"/>
    </row>
    <row r="488" spans="1:7">
      <c r="A488" s="21"/>
      <c r="B488" s="38"/>
      <c r="C488" s="23"/>
      <c r="D488" s="9"/>
      <c r="E488" s="9"/>
      <c r="F488" s="7"/>
      <c r="G488" s="9"/>
    </row>
    <row r="489" spans="1:7">
      <c r="A489" s="21"/>
      <c r="B489" s="38"/>
      <c r="C489" s="23"/>
      <c r="D489" s="9"/>
      <c r="E489" s="9"/>
      <c r="F489" s="7"/>
      <c r="G489" s="9"/>
    </row>
    <row r="490" spans="1:7">
      <c r="A490" s="21"/>
      <c r="B490" s="38"/>
      <c r="C490" s="23"/>
      <c r="D490" s="9"/>
      <c r="E490" s="9"/>
      <c r="F490" s="7"/>
      <c r="G490" s="9"/>
    </row>
    <row r="491" spans="1:7">
      <c r="A491" s="21"/>
      <c r="B491" s="38"/>
      <c r="C491" s="24"/>
      <c r="D491" s="9"/>
      <c r="E491" s="9"/>
      <c r="F491" s="7"/>
      <c r="G491" s="9"/>
    </row>
    <row r="492" spans="1:7">
      <c r="A492" s="21"/>
      <c r="B492" s="38"/>
      <c r="C492" s="21"/>
      <c r="D492" s="9"/>
      <c r="E492" s="9"/>
      <c r="F492" s="7"/>
      <c r="G492" s="9"/>
    </row>
    <row r="493" spans="1:7">
      <c r="A493" s="21"/>
      <c r="B493" s="38"/>
      <c r="C493" s="21"/>
      <c r="D493" s="9"/>
      <c r="E493" s="9"/>
      <c r="F493" s="7"/>
      <c r="G493" s="9"/>
    </row>
    <row r="494" spans="1:7">
      <c r="A494" s="21"/>
      <c r="B494" s="38"/>
      <c r="C494" s="21"/>
      <c r="D494" s="9"/>
      <c r="E494" s="9"/>
      <c r="F494" s="7"/>
      <c r="G494" s="9"/>
    </row>
    <row r="495" spans="1:7">
      <c r="A495" s="21"/>
      <c r="B495" s="38"/>
      <c r="C495" s="21"/>
      <c r="D495" s="9"/>
      <c r="E495" s="9"/>
      <c r="F495" s="7"/>
      <c r="G495" s="9"/>
    </row>
    <row r="496" spans="1:7">
      <c r="A496" s="21"/>
      <c r="B496" s="38"/>
      <c r="C496" s="21"/>
      <c r="D496" s="9"/>
      <c r="E496" s="9"/>
      <c r="F496" s="7"/>
      <c r="G496" s="9"/>
    </row>
    <row r="497" spans="1:7">
      <c r="A497" s="21"/>
      <c r="B497" s="38"/>
      <c r="C497" s="23"/>
      <c r="D497" s="9"/>
      <c r="E497" s="9"/>
      <c r="F497" s="7"/>
      <c r="G497" s="9"/>
    </row>
    <row r="498" spans="1:7">
      <c r="A498" s="21"/>
      <c r="B498" s="38"/>
      <c r="C498" s="21"/>
      <c r="D498" s="9"/>
      <c r="E498" s="9"/>
      <c r="F498" s="7"/>
      <c r="G498" s="9"/>
    </row>
    <row r="499" spans="1:7">
      <c r="A499" s="21"/>
      <c r="B499" s="38"/>
      <c r="C499" s="21"/>
      <c r="D499" s="9"/>
      <c r="E499" s="9"/>
      <c r="F499" s="7"/>
      <c r="G499" s="9"/>
    </row>
    <row r="500" spans="1:7">
      <c r="A500" s="21"/>
      <c r="B500" s="38"/>
      <c r="C500" s="23"/>
      <c r="D500" s="9"/>
      <c r="E500" s="9"/>
      <c r="F500" s="7"/>
      <c r="G500" s="9"/>
    </row>
    <row r="501" spans="1:7">
      <c r="A501" s="21"/>
      <c r="B501" s="38"/>
      <c r="C501" s="23"/>
      <c r="D501" s="9"/>
      <c r="E501" s="9"/>
      <c r="F501" s="7"/>
      <c r="G501" s="9"/>
    </row>
    <row r="502" spans="1:7">
      <c r="A502" s="21"/>
      <c r="B502" s="38"/>
      <c r="C502" s="23"/>
      <c r="D502" s="9"/>
      <c r="E502" s="9"/>
      <c r="F502" s="7"/>
      <c r="G502" s="9"/>
    </row>
    <row r="503" spans="1:7">
      <c r="A503" s="21"/>
      <c r="B503" s="38"/>
      <c r="C503" s="23"/>
      <c r="D503" s="9"/>
      <c r="E503" s="9"/>
      <c r="F503" s="7"/>
      <c r="G503" s="9"/>
    </row>
    <row r="504" spans="1:7">
      <c r="A504" s="21"/>
      <c r="B504" s="38"/>
      <c r="C504" s="23"/>
      <c r="D504" s="9"/>
      <c r="E504" s="9"/>
      <c r="F504" s="7"/>
      <c r="G504" s="9"/>
    </row>
    <row r="505" spans="1:7">
      <c r="A505" s="21"/>
      <c r="B505" s="38"/>
      <c r="C505" s="23"/>
      <c r="D505" s="9"/>
      <c r="E505" s="9"/>
      <c r="F505" s="7"/>
      <c r="G505" s="9"/>
    </row>
    <row r="506" spans="1:7">
      <c r="A506" s="21"/>
      <c r="B506" s="38"/>
      <c r="C506" s="23"/>
      <c r="D506" s="9"/>
      <c r="E506" s="9"/>
      <c r="F506" s="7"/>
      <c r="G506" s="9"/>
    </row>
    <row r="507" spans="1:7">
      <c r="A507" s="21"/>
      <c r="B507" s="38"/>
      <c r="C507" s="23"/>
      <c r="D507" s="9"/>
      <c r="E507" s="9"/>
      <c r="F507" s="7"/>
      <c r="G507" s="9"/>
    </row>
    <row r="508" spans="1:7">
      <c r="A508" s="21"/>
      <c r="B508" s="38"/>
      <c r="C508" s="23"/>
      <c r="D508" s="9"/>
      <c r="E508" s="9"/>
      <c r="F508" s="7"/>
      <c r="G508" s="9"/>
    </row>
    <row r="509" spans="1:7">
      <c r="A509" s="21"/>
      <c r="B509" s="38"/>
      <c r="C509" s="21"/>
      <c r="D509" s="9"/>
      <c r="E509" s="9"/>
      <c r="F509" s="7"/>
      <c r="G509" s="9"/>
    </row>
    <row r="510" spans="1:7">
      <c r="A510" s="21"/>
      <c r="B510" s="38"/>
      <c r="C510" s="24"/>
      <c r="D510" s="9"/>
      <c r="E510" s="9"/>
      <c r="F510" s="7"/>
      <c r="G510" s="9"/>
    </row>
    <row r="511" spans="1:7">
      <c r="A511" s="21"/>
      <c r="B511" s="38"/>
      <c r="C511" s="21"/>
      <c r="D511" s="9"/>
      <c r="E511" s="9"/>
      <c r="F511" s="7"/>
      <c r="G511" s="9"/>
    </row>
    <row r="512" spans="1:7">
      <c r="A512" s="21"/>
      <c r="B512" s="38"/>
      <c r="C512" s="21"/>
      <c r="D512" s="9"/>
      <c r="E512" s="9"/>
      <c r="F512" s="7"/>
      <c r="G512" s="9"/>
    </row>
    <row r="513" spans="1:7">
      <c r="A513" s="21"/>
      <c r="B513" s="38"/>
      <c r="C513" s="21"/>
      <c r="D513" s="9"/>
      <c r="E513" s="9"/>
      <c r="F513" s="7"/>
      <c r="G513" s="9"/>
    </row>
    <row r="514" spans="1:7">
      <c r="A514" s="21"/>
      <c r="B514" s="38"/>
      <c r="C514" s="21"/>
      <c r="D514" s="9"/>
      <c r="E514" s="9"/>
      <c r="F514" s="7"/>
      <c r="G514" s="9"/>
    </row>
    <row r="515" spans="1:7">
      <c r="A515" s="21"/>
      <c r="B515" s="38"/>
      <c r="C515" s="23"/>
      <c r="D515" s="9"/>
      <c r="E515" s="9"/>
      <c r="F515" s="7"/>
      <c r="G515" s="9"/>
    </row>
    <row r="516" spans="1:7">
      <c r="A516" s="21"/>
      <c r="B516" s="38"/>
      <c r="C516" s="21"/>
      <c r="D516" s="9"/>
      <c r="E516" s="9"/>
      <c r="F516" s="7"/>
      <c r="G516" s="9"/>
    </row>
    <row r="517" spans="1:7">
      <c r="A517" s="21"/>
      <c r="B517" s="38"/>
      <c r="C517" s="21"/>
      <c r="D517" s="9"/>
      <c r="E517" s="9"/>
      <c r="F517" s="7"/>
      <c r="G517" s="9"/>
    </row>
    <row r="518" spans="1:7">
      <c r="A518" s="21"/>
      <c r="B518" s="38"/>
      <c r="C518" s="21"/>
      <c r="D518" s="9"/>
      <c r="E518" s="9"/>
      <c r="F518" s="7"/>
      <c r="G518" s="9"/>
    </row>
    <row r="519" spans="1:7">
      <c r="A519" s="21"/>
      <c r="B519" s="38"/>
      <c r="C519" s="23"/>
      <c r="D519" s="9"/>
      <c r="E519" s="9"/>
      <c r="F519" s="7"/>
      <c r="G519" s="9"/>
    </row>
    <row r="520" spans="1:7">
      <c r="A520" s="21"/>
      <c r="B520" s="38"/>
      <c r="C520" s="23"/>
      <c r="D520" s="9"/>
      <c r="E520" s="9"/>
      <c r="F520" s="7"/>
      <c r="G520" s="9"/>
    </row>
    <row r="521" spans="1:7">
      <c r="A521" s="21"/>
      <c r="B521" s="38"/>
      <c r="C521" s="23"/>
      <c r="D521" s="9"/>
      <c r="E521" s="9"/>
      <c r="F521" s="7"/>
      <c r="G521" s="9"/>
    </row>
    <row r="522" spans="1:7">
      <c r="A522" s="21"/>
      <c r="B522" s="38"/>
      <c r="C522" s="23"/>
      <c r="D522" s="9"/>
      <c r="E522" s="9"/>
      <c r="F522" s="7"/>
      <c r="G522" s="9"/>
    </row>
    <row r="523" spans="1:7">
      <c r="A523" s="21"/>
      <c r="B523" s="38"/>
      <c r="C523" s="23"/>
      <c r="D523" s="9"/>
      <c r="E523" s="9"/>
      <c r="F523" s="7"/>
      <c r="G523" s="9"/>
    </row>
    <row r="524" spans="1:7">
      <c r="A524" s="21"/>
      <c r="B524" s="38"/>
      <c r="C524" s="23"/>
      <c r="D524" s="9"/>
      <c r="E524" s="9"/>
      <c r="F524" s="7"/>
      <c r="G524" s="9"/>
    </row>
    <row r="525" spans="1:7">
      <c r="A525" s="21"/>
      <c r="B525" s="38"/>
      <c r="C525" s="23"/>
      <c r="D525" s="9"/>
      <c r="E525" s="9"/>
      <c r="F525" s="7"/>
      <c r="G525" s="9"/>
    </row>
    <row r="526" spans="1:7">
      <c r="A526" s="21"/>
      <c r="B526" s="38"/>
      <c r="C526" s="23"/>
      <c r="D526" s="9"/>
      <c r="E526" s="9"/>
      <c r="F526" s="7"/>
      <c r="G526" s="9"/>
    </row>
    <row r="527" spans="1:7">
      <c r="A527" s="21"/>
      <c r="B527" s="38"/>
      <c r="C527" s="23"/>
      <c r="D527" s="9"/>
      <c r="E527" s="9"/>
      <c r="F527" s="7"/>
      <c r="G527" s="9"/>
    </row>
    <row r="528" spans="1:7">
      <c r="A528" s="21"/>
      <c r="B528" s="38"/>
      <c r="C528" s="23"/>
      <c r="D528" s="9"/>
      <c r="E528" s="9"/>
      <c r="F528" s="7"/>
      <c r="G528" s="9"/>
    </row>
    <row r="529" spans="1:7">
      <c r="A529" s="21"/>
      <c r="B529" s="38"/>
      <c r="C529" s="47"/>
      <c r="D529" s="9"/>
      <c r="E529" s="9"/>
      <c r="F529" s="7"/>
      <c r="G529" s="9"/>
    </row>
    <row r="530" spans="1:7">
      <c r="A530" s="21"/>
      <c r="B530" s="38"/>
      <c r="C530" s="47"/>
      <c r="D530" s="9"/>
      <c r="E530" s="9"/>
      <c r="F530" s="7"/>
      <c r="G530" s="9"/>
    </row>
    <row r="531" spans="1:7">
      <c r="A531" s="21"/>
      <c r="B531" s="38"/>
      <c r="C531" s="21"/>
      <c r="D531" s="9"/>
      <c r="E531" s="9"/>
      <c r="F531" s="7"/>
      <c r="G531" s="9"/>
    </row>
    <row r="532" spans="1:7">
      <c r="A532" s="21"/>
      <c r="B532" s="38"/>
      <c r="C532" s="21"/>
      <c r="D532" s="9"/>
      <c r="E532" s="9"/>
      <c r="F532" s="7"/>
      <c r="G532" s="9"/>
    </row>
    <row r="533" spans="1:7">
      <c r="A533" s="21"/>
      <c r="B533" s="38"/>
      <c r="C533" s="21"/>
      <c r="D533" s="9"/>
      <c r="E533" s="9"/>
      <c r="F533" s="7"/>
      <c r="G533" s="9"/>
    </row>
    <row r="534" spans="1:7">
      <c r="A534" s="21"/>
      <c r="B534" s="38"/>
      <c r="C534" s="21"/>
      <c r="D534" s="9"/>
      <c r="E534" s="9"/>
      <c r="F534" s="7"/>
      <c r="G534" s="9"/>
    </row>
    <row r="535" spans="1:7">
      <c r="A535" s="21"/>
      <c r="B535" s="38"/>
      <c r="C535" s="21"/>
      <c r="D535" s="9"/>
      <c r="E535" s="9"/>
      <c r="F535" s="7"/>
      <c r="G535" s="9"/>
    </row>
    <row r="536" spans="1:7">
      <c r="A536" s="21"/>
      <c r="B536" s="38"/>
      <c r="C536" s="21"/>
      <c r="D536" s="9"/>
      <c r="E536" s="9"/>
      <c r="F536" s="7"/>
      <c r="G536" s="9"/>
    </row>
    <row r="537" spans="1:7">
      <c r="A537" s="21"/>
      <c r="B537" s="38"/>
      <c r="C537" s="21"/>
      <c r="D537" s="9"/>
      <c r="E537" s="9"/>
      <c r="F537" s="7"/>
      <c r="G537" s="9"/>
    </row>
    <row r="538" spans="1:7">
      <c r="A538" s="21"/>
      <c r="B538" s="38"/>
      <c r="C538" s="23"/>
      <c r="D538" s="9"/>
      <c r="E538" s="9"/>
      <c r="F538" s="7"/>
      <c r="G538" s="9"/>
    </row>
    <row r="539" spans="1:7">
      <c r="A539" s="21"/>
      <c r="B539" s="38"/>
      <c r="C539" s="23"/>
      <c r="D539" s="9"/>
      <c r="E539" s="9"/>
      <c r="F539" s="7"/>
      <c r="G539" s="9"/>
    </row>
    <row r="540" spans="1:7">
      <c r="A540" s="21"/>
      <c r="B540" s="38"/>
      <c r="C540" s="23"/>
      <c r="D540" s="9"/>
      <c r="E540" s="9"/>
      <c r="F540" s="7"/>
      <c r="G540" s="9"/>
    </row>
    <row r="541" spans="1:7">
      <c r="A541" s="21"/>
      <c r="B541" s="38"/>
      <c r="C541" s="23"/>
      <c r="D541" s="9"/>
      <c r="E541" s="9"/>
      <c r="F541" s="7"/>
      <c r="G541" s="9"/>
    </row>
    <row r="542" spans="1:7">
      <c r="A542" s="21"/>
      <c r="B542" s="38"/>
      <c r="C542" s="23"/>
      <c r="D542" s="9"/>
      <c r="E542" s="9"/>
      <c r="F542" s="7"/>
      <c r="G542" s="9"/>
    </row>
    <row r="543" spans="1:7">
      <c r="A543" s="21"/>
      <c r="B543" s="38"/>
      <c r="C543" s="23"/>
      <c r="D543" s="9"/>
      <c r="E543" s="9"/>
      <c r="F543" s="7"/>
      <c r="G543" s="9"/>
    </row>
    <row r="544" spans="1:7">
      <c r="A544" s="21"/>
      <c r="B544" s="38"/>
      <c r="C544" s="23"/>
      <c r="D544" s="9"/>
      <c r="E544" s="9"/>
      <c r="F544" s="7"/>
      <c r="G544" s="9"/>
    </row>
    <row r="545" spans="1:7">
      <c r="A545" s="21"/>
      <c r="B545" s="38"/>
      <c r="C545" s="23"/>
      <c r="D545" s="9"/>
      <c r="E545" s="9"/>
      <c r="F545" s="7"/>
      <c r="G545" s="9"/>
    </row>
    <row r="546" spans="1:7">
      <c r="A546" s="21"/>
      <c r="B546" s="38"/>
      <c r="C546" s="23"/>
      <c r="D546" s="9"/>
      <c r="E546" s="9"/>
      <c r="F546" s="7"/>
      <c r="G546" s="9"/>
    </row>
    <row r="547" spans="1:7">
      <c r="A547" s="21"/>
      <c r="B547" s="38"/>
      <c r="C547" s="23"/>
      <c r="D547" s="9"/>
      <c r="E547" s="9"/>
      <c r="F547" s="7"/>
      <c r="G547" s="9"/>
    </row>
    <row r="548" spans="1:7">
      <c r="A548" s="21"/>
      <c r="B548" s="38"/>
      <c r="C548" s="23"/>
      <c r="D548" s="9"/>
      <c r="E548" s="9"/>
      <c r="F548" s="7"/>
      <c r="G548" s="9"/>
    </row>
    <row r="549" spans="1:7">
      <c r="A549" s="21"/>
      <c r="B549" s="38"/>
      <c r="C549" s="21"/>
      <c r="D549" s="9"/>
      <c r="E549" s="9"/>
      <c r="F549" s="7"/>
      <c r="G549" s="9"/>
    </row>
    <row r="550" spans="1:7">
      <c r="A550" s="21"/>
      <c r="B550" s="38"/>
      <c r="C550" s="24"/>
      <c r="D550" s="9"/>
      <c r="E550" s="9"/>
      <c r="F550" s="7"/>
      <c r="G550" s="9"/>
    </row>
    <row r="551" spans="1:7">
      <c r="A551" s="21"/>
      <c r="B551" s="38"/>
      <c r="C551" s="21"/>
      <c r="D551" s="9"/>
      <c r="E551" s="9"/>
      <c r="F551" s="7"/>
      <c r="G551" s="9"/>
    </row>
    <row r="552" spans="1:7">
      <c r="A552" s="21"/>
      <c r="B552" s="38"/>
      <c r="C552" s="21"/>
      <c r="D552" s="9"/>
      <c r="E552" s="9"/>
      <c r="F552" s="7"/>
      <c r="G552" s="9"/>
    </row>
    <row r="553" spans="1:7">
      <c r="A553" s="21"/>
      <c r="B553" s="38"/>
      <c r="C553" s="21"/>
      <c r="D553" s="9"/>
      <c r="E553" s="9"/>
      <c r="F553" s="7"/>
      <c r="G553" s="9"/>
    </row>
    <row r="554" spans="1:7">
      <c r="A554" s="21"/>
      <c r="B554" s="38"/>
      <c r="C554" s="21"/>
      <c r="D554" s="9"/>
      <c r="E554" s="9"/>
      <c r="F554" s="7"/>
      <c r="G554" s="9"/>
    </row>
    <row r="555" spans="1:7">
      <c r="A555" s="21"/>
      <c r="B555" s="38"/>
      <c r="C555" s="23"/>
      <c r="D555" s="9"/>
      <c r="E555" s="9"/>
      <c r="F555" s="7"/>
      <c r="G555" s="9"/>
    </row>
    <row r="556" spans="1:7">
      <c r="A556" s="21"/>
      <c r="B556" s="38"/>
      <c r="C556" s="21"/>
      <c r="D556" s="9"/>
      <c r="E556" s="9"/>
      <c r="F556" s="7"/>
      <c r="G556" s="9"/>
    </row>
    <row r="557" spans="1:7">
      <c r="A557" s="21"/>
      <c r="B557" s="38"/>
      <c r="C557" s="21"/>
      <c r="D557" s="9"/>
      <c r="E557" s="9"/>
      <c r="F557" s="7"/>
      <c r="G557" s="9"/>
    </row>
    <row r="558" spans="1:7">
      <c r="A558" s="21"/>
      <c r="B558" s="38"/>
      <c r="C558" s="21"/>
      <c r="D558" s="9"/>
      <c r="E558" s="9"/>
      <c r="F558" s="7"/>
      <c r="G558" s="9"/>
    </row>
    <row r="559" spans="1:7">
      <c r="A559" s="21"/>
      <c r="B559" s="38"/>
      <c r="C559" s="21"/>
      <c r="D559" s="9"/>
      <c r="E559" s="9"/>
      <c r="F559" s="7"/>
      <c r="G559" s="9"/>
    </row>
    <row r="560" spans="1:7">
      <c r="A560" s="21"/>
      <c r="B560" s="38"/>
      <c r="C560" s="23"/>
      <c r="D560" s="9"/>
      <c r="E560" s="9"/>
      <c r="F560" s="7"/>
      <c r="G560" s="9"/>
    </row>
    <row r="561" spans="1:7">
      <c r="A561" s="21"/>
      <c r="B561" s="38"/>
      <c r="C561" s="23"/>
      <c r="D561" s="9"/>
      <c r="E561" s="9"/>
      <c r="F561" s="7"/>
      <c r="G561" s="9"/>
    </row>
    <row r="562" spans="1:7">
      <c r="A562" s="21"/>
      <c r="B562" s="38"/>
      <c r="C562" s="23"/>
      <c r="D562" s="9"/>
      <c r="E562" s="9"/>
      <c r="F562" s="7"/>
      <c r="G562" s="9"/>
    </row>
    <row r="563" spans="1:7">
      <c r="A563" s="21"/>
      <c r="B563" s="38"/>
      <c r="C563" s="23"/>
      <c r="D563" s="9"/>
      <c r="E563" s="9"/>
      <c r="F563" s="7"/>
      <c r="G563" s="9"/>
    </row>
    <row r="564" spans="1:7">
      <c r="A564" s="21"/>
      <c r="B564" s="38"/>
      <c r="C564" s="23"/>
      <c r="D564" s="9"/>
      <c r="E564" s="9"/>
      <c r="F564" s="7"/>
      <c r="G564" s="9"/>
    </row>
    <row r="565" spans="1:7">
      <c r="A565" s="21"/>
      <c r="B565" s="38"/>
      <c r="C565" s="23"/>
      <c r="D565" s="9"/>
      <c r="E565" s="9"/>
      <c r="F565" s="7"/>
      <c r="G565" s="9"/>
    </row>
    <row r="566" spans="1:7">
      <c r="A566" s="21"/>
      <c r="B566" s="38"/>
      <c r="C566" s="23"/>
      <c r="D566" s="9"/>
      <c r="E566" s="9"/>
      <c r="F566" s="7"/>
      <c r="G566" s="9"/>
    </row>
    <row r="567" spans="1:7">
      <c r="A567" s="21"/>
      <c r="B567" s="38"/>
      <c r="C567" s="23"/>
      <c r="D567" s="9"/>
      <c r="E567" s="9"/>
      <c r="F567" s="7"/>
      <c r="G567" s="9"/>
    </row>
    <row r="568" spans="1:7">
      <c r="A568" s="21"/>
      <c r="B568" s="38"/>
      <c r="C568" s="23"/>
      <c r="D568" s="9"/>
      <c r="E568" s="9"/>
      <c r="F568" s="7"/>
      <c r="G568" s="9"/>
    </row>
    <row r="569" spans="1:7">
      <c r="A569" s="21"/>
      <c r="B569" s="38"/>
      <c r="C569" s="23"/>
      <c r="D569" s="9"/>
      <c r="E569" s="9"/>
      <c r="F569" s="7"/>
      <c r="G569" s="9"/>
    </row>
    <row r="570" spans="1:7">
      <c r="A570" s="21"/>
      <c r="B570" s="38"/>
      <c r="C570" s="23"/>
      <c r="D570" s="9"/>
      <c r="E570" s="9"/>
      <c r="F570" s="7"/>
      <c r="G570" s="9"/>
    </row>
    <row r="571" spans="1:7">
      <c r="A571" s="21"/>
      <c r="B571" s="38"/>
      <c r="C571" s="21"/>
      <c r="D571" s="9"/>
      <c r="E571" s="9"/>
      <c r="F571" s="7"/>
      <c r="G571" s="9"/>
    </row>
    <row r="572" spans="1:7">
      <c r="A572" s="21"/>
      <c r="B572" s="42"/>
      <c r="C572" s="47"/>
      <c r="D572" s="9"/>
      <c r="E572" s="9"/>
      <c r="F572" s="7"/>
      <c r="G572" s="9"/>
    </row>
    <row r="573" spans="1:7">
      <c r="A573" s="21"/>
      <c r="B573" s="38"/>
      <c r="C573" s="21"/>
      <c r="D573" s="9"/>
      <c r="E573" s="9"/>
      <c r="F573" s="7"/>
      <c r="G573" s="9"/>
    </row>
    <row r="574" spans="1:7">
      <c r="A574" s="21"/>
      <c r="B574" s="38"/>
      <c r="C574" s="21"/>
      <c r="D574" s="9"/>
      <c r="E574" s="9"/>
      <c r="F574" s="7"/>
      <c r="G574" s="9"/>
    </row>
    <row r="575" spans="1:7">
      <c r="A575" s="21"/>
      <c r="B575" s="38"/>
      <c r="C575" s="21"/>
      <c r="D575" s="9"/>
      <c r="E575" s="9"/>
      <c r="F575" s="7"/>
      <c r="G575" s="9"/>
    </row>
    <row r="576" spans="1:7">
      <c r="A576" s="21"/>
      <c r="B576" s="38"/>
      <c r="C576" s="21"/>
      <c r="D576" s="9"/>
      <c r="E576" s="9"/>
      <c r="F576" s="7"/>
      <c r="G576" s="9"/>
    </row>
    <row r="577" spans="1:7">
      <c r="A577" s="21"/>
      <c r="B577" s="38"/>
      <c r="C577" s="23"/>
      <c r="D577" s="9"/>
      <c r="E577" s="9"/>
      <c r="F577" s="7"/>
      <c r="G577" s="9"/>
    </row>
    <row r="578" spans="1:7">
      <c r="A578" s="21"/>
      <c r="B578" s="38"/>
      <c r="C578" s="21"/>
      <c r="D578" s="9"/>
      <c r="E578" s="9"/>
      <c r="F578" s="7"/>
      <c r="G578" s="9"/>
    </row>
    <row r="579" spans="1:7">
      <c r="A579" s="21"/>
      <c r="B579" s="38"/>
      <c r="C579" s="21"/>
      <c r="D579" s="9"/>
      <c r="E579" s="9"/>
      <c r="F579" s="7"/>
      <c r="G579" s="9"/>
    </row>
    <row r="580" spans="1:7">
      <c r="A580" s="21"/>
      <c r="B580" s="38"/>
      <c r="C580" s="21"/>
      <c r="D580" s="9"/>
      <c r="E580" s="9"/>
      <c r="F580" s="7"/>
      <c r="G580" s="9"/>
    </row>
    <row r="581" spans="1:7">
      <c r="A581" s="21"/>
      <c r="B581" s="38"/>
      <c r="C581" s="21"/>
      <c r="D581" s="9"/>
      <c r="E581" s="9"/>
      <c r="F581" s="7"/>
      <c r="G581" s="9"/>
    </row>
    <row r="582" spans="1:7">
      <c r="A582" s="21"/>
      <c r="B582" s="38"/>
      <c r="C582" s="23"/>
      <c r="D582" s="9"/>
      <c r="E582" s="9"/>
      <c r="F582" s="7"/>
      <c r="G582" s="9"/>
    </row>
    <row r="583" spans="1:7">
      <c r="A583" s="21"/>
      <c r="B583" s="38"/>
      <c r="C583" s="23"/>
      <c r="D583" s="9"/>
      <c r="E583" s="9"/>
      <c r="F583" s="7"/>
      <c r="G583" s="9"/>
    </row>
    <row r="584" spans="1:7">
      <c r="A584" s="21"/>
      <c r="B584" s="38"/>
      <c r="C584" s="23"/>
      <c r="D584" s="9"/>
      <c r="E584" s="9"/>
      <c r="F584" s="7"/>
      <c r="G584" s="9"/>
    </row>
    <row r="585" spans="1:7">
      <c r="A585" s="21"/>
      <c r="B585" s="38"/>
      <c r="C585" s="23"/>
      <c r="D585" s="9"/>
      <c r="E585" s="9"/>
      <c r="F585" s="7"/>
      <c r="G585" s="9"/>
    </row>
    <row r="586" spans="1:7">
      <c r="A586" s="21"/>
      <c r="B586" s="38"/>
      <c r="C586" s="23"/>
      <c r="D586" s="9"/>
      <c r="E586" s="9"/>
      <c r="F586" s="7"/>
      <c r="G586" s="9"/>
    </row>
    <row r="587" spans="1:7">
      <c r="A587" s="21"/>
      <c r="B587" s="38"/>
      <c r="C587" s="23"/>
      <c r="D587" s="9"/>
      <c r="E587" s="9"/>
      <c r="F587" s="7"/>
      <c r="G587" s="9"/>
    </row>
    <row r="588" spans="1:7">
      <c r="A588" s="21"/>
      <c r="B588" s="38"/>
      <c r="C588" s="23"/>
      <c r="D588" s="9"/>
      <c r="E588" s="9"/>
      <c r="F588" s="7"/>
      <c r="G588" s="9"/>
    </row>
    <row r="589" spans="1:7">
      <c r="A589" s="21"/>
      <c r="B589" s="38"/>
      <c r="C589" s="23"/>
      <c r="D589" s="9"/>
      <c r="E589" s="9"/>
      <c r="F589" s="7"/>
      <c r="G589" s="9"/>
    </row>
    <row r="590" spans="1:7">
      <c r="A590" s="21"/>
      <c r="B590" s="38"/>
      <c r="C590" s="23"/>
      <c r="D590" s="9"/>
      <c r="E590" s="9"/>
      <c r="F590" s="7"/>
      <c r="G590" s="9"/>
    </row>
    <row r="591" spans="1:7">
      <c r="A591" s="21"/>
      <c r="B591" s="38"/>
      <c r="C591" s="21"/>
      <c r="D591" s="9"/>
      <c r="E591" s="9"/>
      <c r="F591" s="7"/>
      <c r="G591" s="9"/>
    </row>
    <row r="592" spans="1:7">
      <c r="A592" s="21"/>
      <c r="B592" s="38"/>
      <c r="C592" s="21"/>
      <c r="D592" s="9"/>
      <c r="E592" s="9"/>
      <c r="F592" s="7"/>
      <c r="G592" s="9"/>
    </row>
    <row r="593" spans="1:7">
      <c r="A593" s="21"/>
      <c r="B593" s="38"/>
      <c r="C593" s="21"/>
      <c r="D593" s="9"/>
      <c r="E593" s="9"/>
      <c r="F593" s="7"/>
      <c r="G593" s="9"/>
    </row>
    <row r="594" spans="1:7">
      <c r="A594" s="21"/>
      <c r="B594" s="38"/>
      <c r="C594" s="47"/>
      <c r="D594" s="9"/>
      <c r="E594" s="9"/>
      <c r="F594" s="7"/>
      <c r="G594" s="9"/>
    </row>
    <row r="595" spans="1:7">
      <c r="A595" s="21"/>
      <c r="B595" s="38"/>
      <c r="C595" s="21"/>
      <c r="D595" s="9"/>
      <c r="E595" s="9"/>
      <c r="F595" s="7"/>
      <c r="G595" s="9"/>
    </row>
    <row r="596" spans="1:7">
      <c r="A596" s="21"/>
      <c r="B596" s="38"/>
      <c r="C596" s="21"/>
      <c r="D596" s="9"/>
      <c r="E596" s="9"/>
      <c r="F596" s="7"/>
      <c r="G596" s="9"/>
    </row>
    <row r="597" spans="1:7">
      <c r="A597" s="21"/>
      <c r="B597" s="38"/>
      <c r="C597" s="21"/>
      <c r="D597" s="9"/>
      <c r="E597" s="9"/>
      <c r="F597" s="7"/>
      <c r="G597" s="9"/>
    </row>
    <row r="598" spans="1:7">
      <c r="A598" s="21"/>
      <c r="B598" s="38"/>
      <c r="C598" s="21"/>
      <c r="D598" s="9"/>
      <c r="E598" s="9"/>
      <c r="F598" s="7"/>
      <c r="G598" s="9"/>
    </row>
    <row r="599" spans="1:7">
      <c r="A599" s="21"/>
      <c r="B599" s="38"/>
      <c r="C599" s="21"/>
      <c r="D599" s="9"/>
      <c r="E599" s="9"/>
      <c r="F599" s="7"/>
      <c r="G599" s="9"/>
    </row>
    <row r="600" spans="1:7">
      <c r="A600" s="21"/>
      <c r="B600" s="38"/>
      <c r="C600" s="21"/>
      <c r="D600" s="9"/>
      <c r="E600" s="9"/>
      <c r="F600" s="7"/>
      <c r="G600" s="9"/>
    </row>
    <row r="601" spans="1:7">
      <c r="A601" s="21"/>
      <c r="B601" s="38"/>
      <c r="C601" s="21"/>
      <c r="D601" s="9"/>
      <c r="E601" s="9"/>
      <c r="F601" s="7"/>
      <c r="G601" s="9"/>
    </row>
    <row r="602" spans="1:7">
      <c r="A602" s="21"/>
      <c r="B602" s="38"/>
      <c r="C602" s="21"/>
      <c r="D602" s="9"/>
      <c r="E602" s="9"/>
      <c r="F602" s="7"/>
      <c r="G602" s="9"/>
    </row>
    <row r="603" spans="1:7">
      <c r="A603" s="21"/>
      <c r="B603" s="38"/>
      <c r="C603" s="23"/>
      <c r="D603" s="9"/>
      <c r="E603" s="9"/>
      <c r="F603" s="7"/>
      <c r="G603" s="9"/>
    </row>
    <row r="604" spans="1:7">
      <c r="A604" s="21"/>
      <c r="B604" s="38"/>
      <c r="C604" s="23"/>
      <c r="D604" s="9"/>
      <c r="E604" s="9"/>
      <c r="F604" s="7"/>
      <c r="G604" s="9"/>
    </row>
    <row r="605" spans="1:7">
      <c r="A605" s="21"/>
      <c r="B605" s="38"/>
      <c r="C605" s="23"/>
      <c r="D605" s="9"/>
      <c r="E605" s="9"/>
      <c r="F605" s="7"/>
      <c r="G605" s="9"/>
    </row>
    <row r="606" spans="1:7">
      <c r="A606" s="21"/>
      <c r="B606" s="38"/>
      <c r="C606" s="23"/>
      <c r="D606" s="9"/>
      <c r="E606" s="9"/>
      <c r="F606" s="7"/>
      <c r="G606" s="9"/>
    </row>
    <row r="607" spans="1:7">
      <c r="A607" s="21"/>
      <c r="B607" s="38"/>
      <c r="C607" s="23"/>
      <c r="D607" s="9"/>
      <c r="E607" s="9"/>
      <c r="F607" s="7"/>
      <c r="G607" s="9"/>
    </row>
    <row r="608" spans="1:7">
      <c r="A608" s="21"/>
      <c r="B608" s="38"/>
      <c r="C608" s="23"/>
      <c r="D608" s="9"/>
      <c r="E608" s="9"/>
      <c r="F608" s="7"/>
      <c r="G608" s="9"/>
    </row>
    <row r="609" spans="1:7">
      <c r="A609" s="21"/>
      <c r="B609" s="38"/>
      <c r="C609" s="23"/>
      <c r="D609" s="9"/>
      <c r="E609" s="9"/>
      <c r="F609" s="7"/>
      <c r="G609" s="9"/>
    </row>
    <row r="610" spans="1:7">
      <c r="A610" s="21"/>
      <c r="B610" s="38"/>
      <c r="C610" s="23"/>
      <c r="D610" s="9"/>
      <c r="E610" s="9"/>
      <c r="F610" s="7"/>
      <c r="G610" s="9"/>
    </row>
    <row r="611" spans="1:7">
      <c r="A611" s="21"/>
      <c r="B611" s="38"/>
      <c r="C611" s="23"/>
      <c r="D611" s="9"/>
      <c r="E611" s="9"/>
      <c r="F611" s="7"/>
      <c r="G611" s="9"/>
    </row>
    <row r="612" spans="1:7">
      <c r="A612" s="21"/>
      <c r="B612" s="38"/>
      <c r="C612" s="23"/>
      <c r="D612" s="9"/>
      <c r="E612" s="9"/>
      <c r="F612" s="7"/>
      <c r="G612" s="9"/>
    </row>
    <row r="613" spans="1:7">
      <c r="A613" s="21"/>
      <c r="B613" s="38"/>
      <c r="C613" s="23"/>
      <c r="D613" s="9"/>
      <c r="E613" s="9"/>
      <c r="F613" s="7"/>
      <c r="G613" s="9"/>
    </row>
    <row r="614" spans="1:7">
      <c r="A614" s="21"/>
      <c r="B614" s="38"/>
      <c r="C614" s="21"/>
      <c r="D614" s="9"/>
      <c r="E614" s="9"/>
      <c r="F614" s="7"/>
      <c r="G614" s="9"/>
    </row>
    <row r="615" spans="1:7">
      <c r="A615" s="21"/>
      <c r="B615" s="38"/>
      <c r="C615" s="24"/>
      <c r="D615" s="9"/>
      <c r="E615" s="9"/>
      <c r="F615" s="7"/>
      <c r="G615" s="9"/>
    </row>
    <row r="616" spans="1:7">
      <c r="A616" s="21"/>
      <c r="B616" s="38"/>
      <c r="C616" s="21"/>
      <c r="D616" s="9"/>
      <c r="E616" s="9"/>
      <c r="F616" s="7"/>
      <c r="G616" s="9"/>
    </row>
    <row r="617" spans="1:7">
      <c r="A617" s="21"/>
      <c r="B617" s="38"/>
      <c r="C617" s="21"/>
      <c r="D617" s="9"/>
      <c r="E617" s="9"/>
      <c r="F617" s="7"/>
      <c r="G617" s="9"/>
    </row>
    <row r="618" spans="1:7">
      <c r="A618" s="21"/>
      <c r="B618" s="38"/>
      <c r="C618" s="21"/>
      <c r="D618" s="9"/>
      <c r="E618" s="9"/>
      <c r="F618" s="7"/>
      <c r="G618" s="9"/>
    </row>
    <row r="619" spans="1:7">
      <c r="A619" s="21"/>
      <c r="B619" s="38"/>
      <c r="C619" s="21"/>
      <c r="D619" s="9"/>
      <c r="E619" s="9"/>
      <c r="F619" s="7"/>
      <c r="G619" s="9"/>
    </row>
    <row r="620" spans="1:7">
      <c r="A620" s="21"/>
      <c r="B620" s="38"/>
      <c r="C620" s="21"/>
      <c r="D620" s="9"/>
      <c r="E620" s="9"/>
      <c r="F620" s="7"/>
      <c r="G620" s="9"/>
    </row>
    <row r="621" spans="1:7">
      <c r="A621" s="21"/>
      <c r="B621" s="38"/>
      <c r="C621" s="21"/>
      <c r="D621" s="9"/>
      <c r="E621" s="9"/>
      <c r="F621" s="7"/>
      <c r="G621" s="9"/>
    </row>
    <row r="622" spans="1:7">
      <c r="A622" s="21"/>
      <c r="B622" s="38"/>
      <c r="C622" s="21"/>
      <c r="D622" s="9"/>
      <c r="E622" s="9"/>
      <c r="F622" s="7"/>
      <c r="G622" s="9"/>
    </row>
    <row r="623" spans="1:7">
      <c r="A623" s="21"/>
      <c r="B623" s="38"/>
      <c r="C623" s="21"/>
      <c r="D623" s="9"/>
      <c r="E623" s="9"/>
      <c r="F623" s="7"/>
      <c r="G623" s="9"/>
    </row>
    <row r="624" spans="1:7">
      <c r="A624" s="21"/>
      <c r="B624" s="38"/>
      <c r="C624" s="23"/>
      <c r="D624" s="9"/>
      <c r="E624" s="9"/>
      <c r="F624" s="7"/>
      <c r="G624" s="9"/>
    </row>
    <row r="625" spans="1:7">
      <c r="A625" s="21"/>
      <c r="B625" s="38"/>
      <c r="C625" s="23"/>
      <c r="D625" s="9"/>
      <c r="E625" s="9"/>
      <c r="F625" s="7"/>
      <c r="G625" s="9"/>
    </row>
    <row r="626" spans="1:7">
      <c r="A626" s="21"/>
      <c r="B626" s="38"/>
      <c r="C626" s="23"/>
      <c r="D626" s="9"/>
      <c r="E626" s="9"/>
      <c r="F626" s="7"/>
      <c r="G626" s="9"/>
    </row>
    <row r="627" spans="1:7">
      <c r="A627" s="21"/>
      <c r="B627" s="38"/>
      <c r="C627" s="23"/>
      <c r="D627" s="9"/>
      <c r="E627" s="9"/>
      <c r="F627" s="7"/>
      <c r="G627" s="9"/>
    </row>
    <row r="628" spans="1:7">
      <c r="A628" s="21"/>
      <c r="B628" s="38"/>
      <c r="C628" s="23"/>
      <c r="D628" s="9"/>
      <c r="E628" s="9"/>
      <c r="F628" s="7"/>
      <c r="G628" s="9"/>
    </row>
    <row r="629" spans="1:7">
      <c r="A629" s="21"/>
      <c r="B629" s="38"/>
      <c r="C629" s="23"/>
      <c r="D629" s="9"/>
      <c r="E629" s="9"/>
      <c r="F629" s="7"/>
      <c r="G629" s="9"/>
    </row>
    <row r="630" spans="1:7">
      <c r="A630" s="21"/>
      <c r="B630" s="38"/>
      <c r="C630" s="23"/>
      <c r="D630" s="9"/>
      <c r="E630" s="9"/>
      <c r="F630" s="7"/>
      <c r="G630" s="9"/>
    </row>
    <row r="631" spans="1:7">
      <c r="A631" s="21"/>
      <c r="B631" s="38"/>
      <c r="C631" s="23"/>
      <c r="D631" s="9"/>
      <c r="E631" s="9"/>
      <c r="F631" s="7"/>
      <c r="G631" s="9"/>
    </row>
    <row r="632" spans="1:7">
      <c r="A632" s="21"/>
      <c r="B632" s="38"/>
      <c r="C632" s="23"/>
      <c r="D632" s="9"/>
      <c r="E632" s="9"/>
      <c r="F632" s="7"/>
      <c r="G632" s="9"/>
    </row>
    <row r="633" spans="1:7">
      <c r="A633" s="21"/>
      <c r="B633" s="38"/>
      <c r="C633" s="23"/>
      <c r="D633" s="9"/>
      <c r="E633" s="9"/>
      <c r="F633" s="7"/>
      <c r="G633" s="9"/>
    </row>
    <row r="634" spans="1:7">
      <c r="A634" s="21"/>
      <c r="B634" s="38"/>
      <c r="C634" s="23"/>
      <c r="D634" s="9"/>
      <c r="E634" s="9"/>
      <c r="F634" s="7"/>
      <c r="G634" s="9"/>
    </row>
    <row r="635" spans="1:7">
      <c r="A635" s="21"/>
      <c r="B635" s="38"/>
      <c r="C635" s="23"/>
      <c r="D635" s="9"/>
      <c r="E635" s="9"/>
      <c r="F635" s="7"/>
      <c r="G635" s="9"/>
    </row>
    <row r="636" spans="1:7">
      <c r="A636" s="21"/>
      <c r="B636" s="38"/>
      <c r="C636" s="47"/>
      <c r="D636" s="9"/>
      <c r="E636" s="9"/>
      <c r="F636" s="7"/>
      <c r="G636" s="9"/>
    </row>
    <row r="637" spans="1:7">
      <c r="A637" s="21"/>
      <c r="B637" s="38"/>
      <c r="C637" s="47"/>
      <c r="D637" s="9"/>
      <c r="E637" s="9"/>
      <c r="F637" s="7"/>
      <c r="G637" s="9"/>
    </row>
    <row r="638" spans="1:7">
      <c r="A638" s="21"/>
      <c r="B638" s="38"/>
      <c r="C638" s="21"/>
      <c r="D638" s="9"/>
      <c r="E638" s="9"/>
      <c r="F638" s="7"/>
      <c r="G638" s="9"/>
    </row>
    <row r="639" spans="1:7">
      <c r="A639" s="21"/>
      <c r="B639" s="38"/>
      <c r="C639" s="21"/>
      <c r="D639" s="9"/>
      <c r="E639" s="9"/>
      <c r="F639" s="7"/>
      <c r="G639" s="9"/>
    </row>
    <row r="640" spans="1:7">
      <c r="A640" s="21"/>
      <c r="B640" s="38"/>
      <c r="C640" s="21"/>
      <c r="D640" s="9"/>
      <c r="E640" s="9"/>
      <c r="F640" s="7"/>
      <c r="G640" s="9"/>
    </row>
    <row r="641" spans="1:7">
      <c r="A641" s="21"/>
      <c r="B641" s="38"/>
      <c r="C641" s="21"/>
      <c r="D641" s="9"/>
      <c r="E641" s="9"/>
      <c r="F641" s="7"/>
      <c r="G641" s="9"/>
    </row>
    <row r="642" spans="1:7">
      <c r="A642" s="21"/>
      <c r="B642" s="38"/>
      <c r="C642" s="21"/>
      <c r="D642" s="9"/>
      <c r="E642" s="9"/>
      <c r="F642" s="7"/>
      <c r="G642" s="9"/>
    </row>
    <row r="643" spans="1:7">
      <c r="A643" s="21"/>
      <c r="B643" s="38"/>
      <c r="C643" s="21"/>
      <c r="D643" s="9"/>
      <c r="E643" s="9"/>
      <c r="F643" s="7"/>
      <c r="G643" s="9"/>
    </row>
    <row r="644" spans="1:7">
      <c r="A644" s="21"/>
      <c r="B644" s="38"/>
      <c r="C644" s="21"/>
      <c r="D644" s="9"/>
      <c r="E644" s="9"/>
      <c r="F644" s="7"/>
      <c r="G644" s="9"/>
    </row>
    <row r="645" spans="1:7">
      <c r="A645" s="21"/>
      <c r="B645" s="38"/>
      <c r="C645" s="21"/>
      <c r="D645" s="9"/>
      <c r="E645" s="9"/>
      <c r="F645" s="7"/>
      <c r="G645" s="9"/>
    </row>
    <row r="646" spans="1:7">
      <c r="A646" s="21"/>
      <c r="B646" s="38"/>
      <c r="C646" s="23"/>
      <c r="D646" s="9"/>
      <c r="E646" s="9"/>
      <c r="F646" s="7"/>
      <c r="G646" s="9"/>
    </row>
    <row r="647" spans="1:7">
      <c r="A647" s="21"/>
      <c r="B647" s="38"/>
      <c r="C647" s="23"/>
      <c r="D647" s="9"/>
      <c r="E647" s="9"/>
      <c r="F647" s="7"/>
      <c r="G647" s="9"/>
    </row>
    <row r="648" spans="1:7">
      <c r="A648" s="21"/>
      <c r="B648" s="38"/>
      <c r="C648" s="23"/>
      <c r="D648" s="9"/>
      <c r="E648" s="9"/>
      <c r="F648" s="7"/>
      <c r="G648" s="9"/>
    </row>
    <row r="649" spans="1:7">
      <c r="A649" s="21"/>
      <c r="B649" s="38"/>
      <c r="C649" s="23"/>
      <c r="D649" s="9"/>
      <c r="E649" s="9"/>
      <c r="F649" s="7"/>
      <c r="G649" s="9"/>
    </row>
    <row r="650" spans="1:7">
      <c r="A650" s="21"/>
      <c r="B650" s="38"/>
      <c r="C650" s="23"/>
      <c r="D650" s="9"/>
      <c r="E650" s="9"/>
      <c r="F650" s="7"/>
      <c r="G650" s="9"/>
    </row>
    <row r="651" spans="1:7">
      <c r="A651" s="21"/>
      <c r="B651" s="38"/>
      <c r="C651" s="23"/>
      <c r="D651" s="9"/>
      <c r="E651" s="9"/>
      <c r="F651" s="7"/>
      <c r="G651" s="9"/>
    </row>
    <row r="652" spans="1:7">
      <c r="A652" s="21"/>
      <c r="B652" s="38"/>
      <c r="C652" s="23"/>
      <c r="D652" s="9"/>
      <c r="E652" s="9"/>
      <c r="F652" s="7"/>
      <c r="G652" s="9"/>
    </row>
    <row r="653" spans="1:7">
      <c r="A653" s="21"/>
      <c r="B653" s="38"/>
      <c r="C653" s="23"/>
      <c r="D653" s="9"/>
      <c r="E653" s="9"/>
      <c r="F653" s="7"/>
      <c r="G653" s="9"/>
    </row>
    <row r="654" spans="1:7">
      <c r="A654" s="21"/>
      <c r="B654" s="38"/>
      <c r="C654" s="23"/>
      <c r="D654" s="9"/>
      <c r="E654" s="9"/>
      <c r="F654" s="7"/>
      <c r="G654" s="9"/>
    </row>
    <row r="655" spans="1:7">
      <c r="A655" s="21"/>
      <c r="B655" s="38"/>
      <c r="C655" s="23"/>
      <c r="D655" s="9"/>
      <c r="E655" s="9"/>
      <c r="F655" s="7"/>
      <c r="G655" s="9"/>
    </row>
    <row r="656" spans="1:7">
      <c r="A656" s="21"/>
      <c r="B656" s="38"/>
      <c r="C656" s="23"/>
      <c r="D656" s="9"/>
      <c r="E656" s="9"/>
      <c r="F656" s="7"/>
      <c r="G656" s="9"/>
    </row>
    <row r="657" spans="1:7">
      <c r="A657" s="21"/>
      <c r="B657" s="38"/>
      <c r="C657" s="23"/>
      <c r="D657" s="9"/>
      <c r="E657" s="9"/>
      <c r="F657" s="7"/>
      <c r="G657" s="9"/>
    </row>
    <row r="658" spans="1:7">
      <c r="A658" s="21"/>
      <c r="B658" s="38"/>
      <c r="C658" s="47"/>
      <c r="D658" s="9"/>
      <c r="E658" s="9"/>
      <c r="F658" s="7"/>
      <c r="G658" s="9"/>
    </row>
    <row r="659" spans="1:7">
      <c r="A659" s="21"/>
      <c r="B659" s="38"/>
      <c r="C659" s="47"/>
      <c r="D659" s="9"/>
      <c r="E659" s="9"/>
      <c r="F659" s="7"/>
      <c r="G659" s="9"/>
    </row>
    <row r="660" spans="1:7">
      <c r="A660" s="21"/>
      <c r="B660" s="38"/>
      <c r="C660" s="21"/>
      <c r="D660" s="9"/>
      <c r="E660" s="9"/>
      <c r="F660" s="7"/>
      <c r="G660" s="9"/>
    </row>
    <row r="661" spans="1:7">
      <c r="A661" s="21"/>
      <c r="B661" s="38"/>
      <c r="C661" s="21"/>
      <c r="D661" s="9"/>
      <c r="E661" s="9"/>
      <c r="F661" s="7"/>
      <c r="G661" s="9"/>
    </row>
    <row r="662" spans="1:7">
      <c r="A662" s="21"/>
      <c r="B662" s="38"/>
      <c r="C662" s="21"/>
      <c r="D662" s="9"/>
      <c r="E662" s="9"/>
      <c r="F662" s="7"/>
      <c r="G662" s="9"/>
    </row>
    <row r="663" spans="1:7">
      <c r="A663" s="21"/>
      <c r="B663" s="38"/>
      <c r="C663" s="21"/>
      <c r="D663" s="9"/>
      <c r="E663" s="9"/>
      <c r="F663" s="7"/>
      <c r="G663" s="9"/>
    </row>
    <row r="664" spans="1:7">
      <c r="A664" s="21"/>
      <c r="B664" s="38"/>
      <c r="C664" s="21"/>
      <c r="D664" s="9"/>
      <c r="E664" s="9"/>
      <c r="F664" s="7"/>
      <c r="G664" s="9"/>
    </row>
    <row r="665" spans="1:7">
      <c r="A665" s="21"/>
      <c r="B665" s="38"/>
      <c r="C665" s="21"/>
      <c r="D665" s="9"/>
      <c r="E665" s="9"/>
      <c r="F665" s="7"/>
      <c r="G665" s="9"/>
    </row>
    <row r="666" spans="1:7">
      <c r="A666" s="21"/>
      <c r="B666" s="38"/>
      <c r="C666" s="21"/>
      <c r="D666" s="9"/>
      <c r="E666" s="9"/>
      <c r="F666" s="7"/>
      <c r="G666" s="9"/>
    </row>
    <row r="667" spans="1:7">
      <c r="A667" s="21"/>
      <c r="B667" s="38"/>
      <c r="C667" s="21"/>
      <c r="D667" s="9"/>
      <c r="E667" s="9"/>
      <c r="F667" s="7"/>
      <c r="G667" s="9"/>
    </row>
    <row r="668" spans="1:7">
      <c r="A668" s="21"/>
      <c r="B668" s="38"/>
      <c r="C668" s="23"/>
      <c r="D668" s="9"/>
      <c r="E668" s="9"/>
      <c r="F668" s="7"/>
      <c r="G668" s="9"/>
    </row>
    <row r="669" spans="1:7">
      <c r="A669" s="21"/>
      <c r="B669" s="38"/>
      <c r="C669" s="23"/>
      <c r="D669" s="9"/>
      <c r="E669" s="9"/>
      <c r="F669" s="7"/>
      <c r="G669" s="9"/>
    </row>
    <row r="670" spans="1:7">
      <c r="A670" s="21"/>
      <c r="B670" s="38"/>
      <c r="C670" s="23"/>
      <c r="D670" s="9"/>
      <c r="E670" s="9"/>
      <c r="F670" s="7"/>
      <c r="G670" s="9"/>
    </row>
    <row r="671" spans="1:7">
      <c r="A671" s="21"/>
      <c r="B671" s="38"/>
      <c r="C671" s="23"/>
      <c r="D671" s="9"/>
      <c r="E671" s="9"/>
      <c r="F671" s="7"/>
      <c r="G671" s="9"/>
    </row>
    <row r="672" spans="1:7">
      <c r="A672" s="21"/>
      <c r="B672" s="38"/>
      <c r="C672" s="23"/>
      <c r="D672" s="9"/>
      <c r="E672" s="9"/>
      <c r="F672" s="7"/>
      <c r="G672" s="9"/>
    </row>
    <row r="673" spans="1:7">
      <c r="A673" s="21"/>
      <c r="B673" s="38"/>
      <c r="C673" s="23"/>
      <c r="D673" s="9"/>
      <c r="E673" s="9"/>
      <c r="F673" s="7"/>
      <c r="G673" s="9"/>
    </row>
    <row r="674" spans="1:7">
      <c r="A674" s="21"/>
      <c r="B674" s="38"/>
      <c r="C674" s="23"/>
      <c r="D674" s="9"/>
      <c r="E674" s="9"/>
      <c r="F674" s="7"/>
      <c r="G674" s="9"/>
    </row>
    <row r="675" spans="1:7">
      <c r="A675" s="21"/>
      <c r="B675" s="38"/>
      <c r="C675" s="23"/>
      <c r="D675" s="9"/>
      <c r="E675" s="9"/>
      <c r="F675" s="7"/>
      <c r="G675" s="9"/>
    </row>
    <row r="676" spans="1:7">
      <c r="A676" s="21"/>
      <c r="B676" s="38"/>
      <c r="C676" s="23"/>
      <c r="D676" s="9"/>
      <c r="E676" s="9"/>
      <c r="F676" s="7"/>
      <c r="G676" s="9"/>
    </row>
    <row r="677" spans="1:7">
      <c r="A677" s="21"/>
      <c r="B677" s="38"/>
      <c r="C677" s="23"/>
      <c r="D677" s="9"/>
      <c r="E677" s="9"/>
      <c r="F677" s="7"/>
      <c r="G677" s="9"/>
    </row>
    <row r="678" spans="1:7">
      <c r="A678" s="21"/>
      <c r="B678" s="38"/>
      <c r="C678" s="23"/>
      <c r="D678" s="9"/>
      <c r="E678" s="9"/>
      <c r="F678" s="7"/>
      <c r="G678" s="9"/>
    </row>
    <row r="679" spans="1:7">
      <c r="A679" s="21"/>
      <c r="B679" s="38"/>
      <c r="C679" s="23"/>
      <c r="D679" s="9"/>
      <c r="E679" s="9"/>
      <c r="F679" s="7"/>
      <c r="G679" s="9"/>
    </row>
    <row r="680" spans="1:7">
      <c r="A680" s="21"/>
      <c r="B680" s="38"/>
      <c r="C680" s="23"/>
      <c r="D680" s="9"/>
      <c r="E680" s="9"/>
      <c r="F680" s="7"/>
      <c r="G680" s="9"/>
    </row>
    <row r="681" spans="1:7">
      <c r="A681" s="21"/>
      <c r="B681" s="38"/>
      <c r="C681" s="47"/>
      <c r="D681" s="9"/>
      <c r="E681" s="9"/>
      <c r="F681" s="7"/>
      <c r="G681" s="9"/>
    </row>
    <row r="682" spans="1:7">
      <c r="A682" s="21"/>
      <c r="B682" s="38"/>
      <c r="C682" s="47"/>
      <c r="D682" s="9"/>
      <c r="E682" s="9"/>
      <c r="F682" s="7"/>
      <c r="G682" s="9"/>
    </row>
    <row r="683" spans="1:7">
      <c r="A683" s="21"/>
      <c r="B683" s="38"/>
      <c r="C683" s="21"/>
      <c r="D683" s="9"/>
      <c r="E683" s="9"/>
      <c r="F683" s="7"/>
      <c r="G683" s="9"/>
    </row>
    <row r="684" spans="1:7">
      <c r="A684" s="21"/>
      <c r="B684" s="38"/>
      <c r="C684" s="21"/>
      <c r="D684" s="9"/>
      <c r="E684" s="9"/>
      <c r="F684" s="7"/>
      <c r="G684" s="9"/>
    </row>
    <row r="685" spans="1:7">
      <c r="A685" s="21"/>
      <c r="B685" s="38"/>
      <c r="C685" s="21"/>
      <c r="D685" s="9"/>
      <c r="E685" s="9"/>
      <c r="F685" s="7"/>
      <c r="G685" s="9"/>
    </row>
    <row r="686" spans="1:7">
      <c r="A686" s="21"/>
      <c r="B686" s="38"/>
      <c r="C686" s="21"/>
      <c r="D686" s="9"/>
      <c r="E686" s="9"/>
      <c r="F686" s="7"/>
      <c r="G686" s="9"/>
    </row>
    <row r="687" spans="1:7">
      <c r="A687" s="21"/>
      <c r="B687" s="38"/>
      <c r="C687" s="21"/>
      <c r="D687" s="9"/>
      <c r="E687" s="9"/>
      <c r="F687" s="7"/>
      <c r="G687" s="9"/>
    </row>
    <row r="688" spans="1:7">
      <c r="A688" s="21"/>
      <c r="B688" s="38"/>
      <c r="C688" s="21"/>
      <c r="D688" s="9"/>
      <c r="E688" s="9"/>
      <c r="F688" s="7"/>
      <c r="G688" s="9"/>
    </row>
    <row r="689" spans="1:7">
      <c r="A689" s="21"/>
      <c r="B689" s="38"/>
      <c r="C689" s="21"/>
      <c r="D689" s="9"/>
      <c r="E689" s="9"/>
      <c r="F689" s="7"/>
      <c r="G689" s="9"/>
    </row>
    <row r="690" spans="1:7">
      <c r="A690" s="21"/>
      <c r="B690" s="38"/>
      <c r="C690" s="23"/>
      <c r="D690" s="9"/>
      <c r="E690" s="9"/>
      <c r="F690" s="7"/>
      <c r="G690" s="9"/>
    </row>
    <row r="691" spans="1:7">
      <c r="A691" s="21"/>
      <c r="B691" s="38"/>
      <c r="C691" s="23"/>
      <c r="D691" s="9"/>
      <c r="E691" s="9"/>
      <c r="F691" s="7"/>
      <c r="G691" s="9"/>
    </row>
    <row r="692" spans="1:7">
      <c r="A692" s="21"/>
      <c r="B692" s="38"/>
      <c r="C692" s="23"/>
      <c r="D692" s="9"/>
      <c r="E692" s="9"/>
      <c r="F692" s="7"/>
      <c r="G692" s="9"/>
    </row>
    <row r="693" spans="1:7">
      <c r="A693" s="21"/>
      <c r="B693" s="38"/>
      <c r="C693" s="23"/>
      <c r="D693" s="9"/>
      <c r="E693" s="9"/>
      <c r="F693" s="7"/>
      <c r="G693" s="9"/>
    </row>
    <row r="694" spans="1:7">
      <c r="A694" s="21"/>
      <c r="B694" s="38"/>
      <c r="C694" s="23"/>
      <c r="D694" s="9"/>
      <c r="E694" s="9"/>
      <c r="F694" s="7"/>
      <c r="G694" s="9"/>
    </row>
    <row r="695" spans="1:7">
      <c r="A695" s="21"/>
      <c r="B695" s="38"/>
      <c r="C695" s="23"/>
      <c r="D695" s="9"/>
      <c r="E695" s="9"/>
      <c r="F695" s="7"/>
      <c r="G695" s="9"/>
    </row>
    <row r="696" spans="1:7">
      <c r="A696" s="21"/>
      <c r="B696" s="38"/>
      <c r="C696" s="23"/>
      <c r="D696" s="9"/>
      <c r="E696" s="9"/>
      <c r="F696" s="7"/>
      <c r="G696" s="9"/>
    </row>
    <row r="697" spans="1:7">
      <c r="A697" s="21"/>
      <c r="B697" s="38"/>
      <c r="C697" s="23"/>
      <c r="D697" s="9"/>
      <c r="E697" s="9"/>
      <c r="F697" s="7"/>
      <c r="G697" s="9"/>
    </row>
    <row r="698" spans="1:7">
      <c r="A698" s="21"/>
      <c r="B698" s="38"/>
      <c r="C698" s="23"/>
      <c r="D698" s="9"/>
      <c r="E698" s="9"/>
      <c r="F698" s="7"/>
      <c r="G698" s="9"/>
    </row>
    <row r="699" spans="1:7">
      <c r="A699" s="21"/>
      <c r="B699" s="38"/>
      <c r="C699" s="23"/>
      <c r="D699" s="9"/>
      <c r="E699" s="9"/>
      <c r="F699" s="7"/>
      <c r="G699" s="9"/>
    </row>
    <row r="700" spans="1:7">
      <c r="A700" s="21"/>
      <c r="B700" s="38"/>
      <c r="C700" s="21"/>
      <c r="D700" s="9"/>
      <c r="E700" s="9"/>
      <c r="F700" s="7"/>
      <c r="G700" s="9"/>
    </row>
    <row r="701" spans="1:7">
      <c r="A701" s="23"/>
      <c r="B701" s="40"/>
      <c r="C701" s="23"/>
      <c r="D701" s="9"/>
      <c r="E701" s="9"/>
      <c r="F701" s="7"/>
      <c r="G701" s="9"/>
    </row>
    <row r="702" spans="1:7">
      <c r="A702" s="21"/>
      <c r="B702" s="38"/>
      <c r="C702" s="24"/>
      <c r="D702" s="9"/>
      <c r="E702" s="9"/>
      <c r="F702" s="7"/>
      <c r="G702" s="9"/>
    </row>
    <row r="703" spans="1:7">
      <c r="A703" s="21"/>
      <c r="B703" s="38"/>
      <c r="C703" s="21"/>
      <c r="D703" s="9"/>
      <c r="E703" s="9"/>
      <c r="F703" s="7"/>
      <c r="G703" s="9"/>
    </row>
    <row r="704" spans="1:7">
      <c r="A704" s="21"/>
      <c r="B704" s="38"/>
      <c r="C704" s="21"/>
      <c r="D704" s="9"/>
      <c r="E704" s="9"/>
      <c r="F704" s="7"/>
      <c r="G704" s="9"/>
    </row>
    <row r="705" spans="1:7">
      <c r="A705" s="21"/>
      <c r="B705" s="38"/>
      <c r="C705" s="21"/>
      <c r="D705" s="9"/>
      <c r="E705" s="9"/>
      <c r="F705" s="7"/>
      <c r="G705" s="9"/>
    </row>
    <row r="706" spans="1:7">
      <c r="A706" s="21"/>
      <c r="B706" s="38"/>
      <c r="C706" s="21"/>
      <c r="D706" s="9"/>
      <c r="E706" s="9"/>
      <c r="F706" s="7"/>
      <c r="G706" s="9"/>
    </row>
    <row r="707" spans="1:7">
      <c r="A707" s="21"/>
      <c r="B707" s="38"/>
      <c r="C707" s="21"/>
      <c r="D707" s="9"/>
      <c r="E707" s="9"/>
      <c r="F707" s="7"/>
      <c r="G707" s="9"/>
    </row>
    <row r="708" spans="1:7">
      <c r="A708" s="21"/>
      <c r="B708" s="38"/>
      <c r="C708" s="21"/>
      <c r="D708" s="9"/>
      <c r="E708" s="9"/>
      <c r="F708" s="7"/>
      <c r="G708" s="9"/>
    </row>
    <row r="709" spans="1:7">
      <c r="A709" s="21"/>
      <c r="B709" s="38"/>
      <c r="C709" s="21"/>
      <c r="D709" s="9"/>
      <c r="E709" s="9"/>
      <c r="F709" s="7"/>
      <c r="G709" s="9"/>
    </row>
    <row r="710" spans="1:7">
      <c r="A710" s="21"/>
      <c r="B710" s="38"/>
      <c r="C710" s="23"/>
      <c r="D710" s="9"/>
      <c r="E710" s="9"/>
      <c r="F710" s="7"/>
      <c r="G710" s="9"/>
    </row>
    <row r="711" spans="1:7">
      <c r="A711" s="21"/>
      <c r="B711" s="38"/>
      <c r="C711" s="23"/>
      <c r="D711" s="9"/>
      <c r="E711" s="9"/>
      <c r="F711" s="7"/>
      <c r="G711" s="9"/>
    </row>
    <row r="712" spans="1:7">
      <c r="A712" s="21"/>
      <c r="B712" s="38"/>
      <c r="C712" s="23"/>
      <c r="D712" s="9"/>
      <c r="E712" s="9"/>
      <c r="F712" s="7"/>
      <c r="G712" s="9"/>
    </row>
    <row r="713" spans="1:7">
      <c r="A713" s="21"/>
      <c r="B713" s="38"/>
      <c r="C713" s="23"/>
      <c r="D713" s="9"/>
      <c r="E713" s="9"/>
      <c r="F713" s="7"/>
      <c r="G713" s="9"/>
    </row>
    <row r="714" spans="1:7">
      <c r="A714" s="21"/>
      <c r="B714" s="38"/>
      <c r="C714" s="23"/>
      <c r="D714" s="9"/>
      <c r="E714" s="9"/>
      <c r="F714" s="7"/>
      <c r="G714" s="9"/>
    </row>
    <row r="715" spans="1:7">
      <c r="A715" s="21"/>
      <c r="B715" s="38"/>
      <c r="C715" s="23"/>
      <c r="D715" s="9"/>
      <c r="E715" s="9"/>
      <c r="F715" s="7"/>
      <c r="G715" s="9"/>
    </row>
    <row r="716" spans="1:7">
      <c r="A716" s="21"/>
      <c r="B716" s="38"/>
      <c r="C716" s="23"/>
      <c r="D716" s="9"/>
      <c r="E716" s="9"/>
      <c r="F716" s="7"/>
      <c r="G716" s="9"/>
    </row>
    <row r="717" spans="1:7">
      <c r="A717" s="21"/>
      <c r="B717" s="38"/>
      <c r="C717" s="23"/>
      <c r="D717" s="9"/>
      <c r="E717" s="9"/>
      <c r="F717" s="7"/>
      <c r="G717" s="9"/>
    </row>
    <row r="718" spans="1:7">
      <c r="A718" s="21"/>
      <c r="B718" s="38"/>
      <c r="C718" s="23"/>
      <c r="D718" s="9"/>
      <c r="E718" s="9"/>
      <c r="F718" s="7"/>
      <c r="G718" s="9"/>
    </row>
    <row r="719" spans="1:7">
      <c r="A719" s="21"/>
      <c r="B719" s="38"/>
      <c r="C719" s="23"/>
      <c r="D719" s="9"/>
      <c r="E719" s="9"/>
      <c r="F719" s="7"/>
      <c r="G719" s="9"/>
    </row>
    <row r="720" spans="1:7">
      <c r="A720" s="21"/>
      <c r="B720" s="38"/>
      <c r="C720" s="23"/>
      <c r="D720" s="9"/>
      <c r="E720" s="9"/>
      <c r="F720" s="7"/>
      <c r="G720" s="9"/>
    </row>
    <row r="721" spans="1:7">
      <c r="A721" s="19"/>
      <c r="B721" s="8" t="s">
        <v>475</v>
      </c>
      <c r="C721" s="19"/>
      <c r="D721" s="9"/>
      <c r="E721" s="9"/>
      <c r="F721" s="7"/>
      <c r="G721" s="9"/>
    </row>
    <row r="722" spans="1:7">
      <c r="A722" s="19"/>
      <c r="B722" s="8"/>
      <c r="C722" s="19"/>
      <c r="D722" s="9"/>
      <c r="E722" s="9"/>
      <c r="F722" s="7"/>
      <c r="G722" s="9"/>
    </row>
    <row r="723" spans="1:7">
      <c r="A723" s="19"/>
      <c r="B723" s="8"/>
      <c r="C723" s="19"/>
      <c r="D723" s="9"/>
      <c r="E723" s="9"/>
      <c r="F723" s="7"/>
      <c r="G723" s="9"/>
    </row>
    <row r="724" spans="1:7">
      <c r="A724" s="19"/>
      <c r="B724" s="8"/>
      <c r="C724" s="19"/>
      <c r="D724" s="9"/>
      <c r="E724" s="9"/>
      <c r="F724" s="7"/>
      <c r="G724" s="9"/>
    </row>
    <row r="725" spans="1:7">
      <c r="A725" s="19">
        <v>4</v>
      </c>
      <c r="B725" s="8" t="s">
        <v>104</v>
      </c>
      <c r="C725" s="19">
        <v>1</v>
      </c>
      <c r="D725" s="9">
        <v>12500000</v>
      </c>
      <c r="E725" s="9">
        <f t="shared" ref="E725:E729" si="15">C725*D725</f>
        <v>12500000</v>
      </c>
      <c r="F725" s="7">
        <v>5</v>
      </c>
      <c r="G725" s="9">
        <f t="shared" ref="G725:G729" si="16">E725/F725</f>
        <v>2500000</v>
      </c>
    </row>
    <row r="726" spans="1:7">
      <c r="A726" s="19"/>
      <c r="B726" s="8"/>
      <c r="C726" s="19"/>
      <c r="D726" s="9"/>
      <c r="E726" s="9"/>
      <c r="F726" s="7"/>
      <c r="G726" s="9"/>
    </row>
    <row r="727" spans="1:7">
      <c r="A727" s="20"/>
      <c r="B727" s="33"/>
      <c r="C727" s="20"/>
      <c r="D727" s="9"/>
      <c r="E727" s="9"/>
      <c r="F727" s="7"/>
      <c r="G727" s="9"/>
    </row>
    <row r="728" spans="1:7">
      <c r="A728" s="19"/>
      <c r="B728" s="8"/>
      <c r="C728" s="19"/>
      <c r="D728" s="9"/>
      <c r="E728" s="9"/>
      <c r="F728" s="7"/>
      <c r="G728" s="9"/>
    </row>
    <row r="729" spans="1:7">
      <c r="A729" s="19">
        <v>8</v>
      </c>
      <c r="B729" s="8" t="s">
        <v>138</v>
      </c>
      <c r="C729" s="19">
        <v>1</v>
      </c>
      <c r="D729" s="9">
        <v>900000</v>
      </c>
      <c r="E729" s="9">
        <f t="shared" si="15"/>
        <v>900000</v>
      </c>
      <c r="F729" s="7">
        <v>5</v>
      </c>
      <c r="G729" s="9">
        <f t="shared" si="16"/>
        <v>180000</v>
      </c>
    </row>
    <row r="730" spans="1:7">
      <c r="A730" s="19"/>
      <c r="B730" s="8"/>
      <c r="C730" s="19"/>
      <c r="D730" s="9"/>
      <c r="E730" s="9"/>
      <c r="F730" s="7"/>
      <c r="G730" s="9"/>
    </row>
    <row r="731" spans="1:7">
      <c r="A731" s="21"/>
      <c r="B731" s="38" t="s">
        <v>479</v>
      </c>
      <c r="C731" s="21"/>
      <c r="D731" s="9"/>
      <c r="E731" s="9"/>
      <c r="F731" s="7"/>
      <c r="G731" s="9"/>
    </row>
    <row r="732" spans="1:7">
      <c r="A732" s="19"/>
      <c r="B732" s="8"/>
      <c r="C732" s="19"/>
      <c r="D732" s="9"/>
      <c r="E732" s="9"/>
      <c r="F732" s="7"/>
      <c r="G732" s="9"/>
    </row>
    <row r="733" spans="1:7">
      <c r="A733" s="19"/>
      <c r="B733" s="8"/>
      <c r="C733" s="19"/>
      <c r="D733" s="9"/>
      <c r="E733" s="9"/>
      <c r="F733" s="7"/>
      <c r="G733" s="9"/>
    </row>
    <row r="734" spans="1:7">
      <c r="A734" s="19"/>
      <c r="B734" s="8"/>
      <c r="C734" s="19"/>
      <c r="D734" s="9"/>
      <c r="E734" s="9"/>
      <c r="F734" s="7"/>
      <c r="G734" s="9"/>
    </row>
    <row r="735" spans="1:7">
      <c r="A735" s="19"/>
      <c r="B735" s="8"/>
      <c r="C735" s="19"/>
      <c r="D735" s="9"/>
      <c r="E735" s="9"/>
      <c r="F735" s="7"/>
      <c r="G735" s="9"/>
    </row>
    <row r="736" spans="1:7">
      <c r="A736" s="19"/>
      <c r="B736" s="8"/>
      <c r="C736" s="19"/>
      <c r="D736" s="9"/>
      <c r="E736" s="9"/>
      <c r="F736" s="7"/>
      <c r="G736" s="9"/>
    </row>
    <row r="737" spans="1:7">
      <c r="A737" s="19"/>
      <c r="B737" s="8"/>
      <c r="C737" s="19"/>
      <c r="D737" s="9"/>
      <c r="E737" s="9"/>
      <c r="F737" s="7"/>
      <c r="G737" s="9"/>
    </row>
    <row r="738" spans="1:7">
      <c r="A738" s="19"/>
      <c r="B738" s="8"/>
      <c r="C738" s="19"/>
      <c r="D738" s="9"/>
      <c r="E738" s="9"/>
      <c r="F738" s="7"/>
      <c r="G738" s="9"/>
    </row>
    <row r="739" spans="1:7">
      <c r="A739" s="19"/>
      <c r="B739" s="8"/>
      <c r="C739" s="19"/>
      <c r="D739" s="9"/>
      <c r="E739" s="9"/>
      <c r="F739" s="7"/>
      <c r="G739" s="9"/>
    </row>
    <row r="740" spans="1:7">
      <c r="A740" s="19">
        <v>9</v>
      </c>
      <c r="B740" s="8" t="s">
        <v>175</v>
      </c>
      <c r="C740" s="19">
        <v>2</v>
      </c>
      <c r="D740" s="9">
        <v>6000000</v>
      </c>
      <c r="E740" s="9">
        <f t="shared" ref="E740:E750" si="17">C740*D740</f>
        <v>12000000</v>
      </c>
      <c r="F740" s="7">
        <v>5</v>
      </c>
      <c r="G740" s="9">
        <f t="shared" ref="G740:G750" si="18">E740/F740</f>
        <v>2400000</v>
      </c>
    </row>
    <row r="741" spans="1:7">
      <c r="A741" s="19">
        <v>10</v>
      </c>
      <c r="B741" s="8" t="s">
        <v>175</v>
      </c>
      <c r="C741" s="19">
        <v>1</v>
      </c>
      <c r="D741" s="9">
        <v>6000000</v>
      </c>
      <c r="E741" s="9">
        <f t="shared" si="17"/>
        <v>6000000</v>
      </c>
      <c r="F741" s="7">
        <v>5</v>
      </c>
      <c r="G741" s="9">
        <f t="shared" si="18"/>
        <v>1200000</v>
      </c>
    </row>
    <row r="742" spans="1:7">
      <c r="A742" s="19">
        <v>11</v>
      </c>
      <c r="B742" s="8" t="s">
        <v>482</v>
      </c>
      <c r="C742" s="19">
        <v>1</v>
      </c>
      <c r="D742" s="9">
        <v>6000000</v>
      </c>
      <c r="E742" s="9">
        <f t="shared" si="17"/>
        <v>6000000</v>
      </c>
      <c r="F742" s="7">
        <v>5</v>
      </c>
      <c r="G742" s="9">
        <f t="shared" si="18"/>
        <v>1200000</v>
      </c>
    </row>
    <row r="743" spans="1:7">
      <c r="A743" s="19">
        <v>12</v>
      </c>
      <c r="B743" s="8" t="s">
        <v>483</v>
      </c>
      <c r="C743" s="19">
        <v>2</v>
      </c>
      <c r="D743" s="9">
        <v>900000</v>
      </c>
      <c r="E743" s="9">
        <f t="shared" si="17"/>
        <v>1800000</v>
      </c>
      <c r="F743" s="7">
        <v>5</v>
      </c>
      <c r="G743" s="9">
        <f t="shared" si="18"/>
        <v>360000</v>
      </c>
    </row>
    <row r="744" spans="1:7">
      <c r="A744" s="19"/>
      <c r="B744" s="8"/>
      <c r="C744" s="19"/>
      <c r="D744" s="9"/>
      <c r="E744" s="9"/>
      <c r="F744" s="7"/>
      <c r="G744" s="9"/>
    </row>
    <row r="745" spans="1:7">
      <c r="A745" s="19"/>
      <c r="B745" s="8"/>
      <c r="C745" s="19"/>
      <c r="D745" s="9"/>
      <c r="E745" s="9"/>
      <c r="F745" s="7"/>
      <c r="G745" s="9"/>
    </row>
    <row r="746" spans="1:7">
      <c r="A746" s="19"/>
      <c r="B746" s="8"/>
      <c r="C746" s="19"/>
      <c r="D746" s="9"/>
      <c r="E746" s="9"/>
      <c r="F746" s="7"/>
      <c r="G746" s="9"/>
    </row>
    <row r="747" spans="1:7">
      <c r="A747" s="19"/>
      <c r="B747" s="8"/>
      <c r="C747" s="19"/>
      <c r="D747" s="9"/>
      <c r="E747" s="9"/>
      <c r="F747" s="7"/>
      <c r="G747" s="9"/>
    </row>
    <row r="748" spans="1:7">
      <c r="A748" s="19"/>
      <c r="B748" s="8"/>
      <c r="C748" s="19"/>
      <c r="D748" s="9"/>
      <c r="E748" s="9"/>
      <c r="F748" s="7"/>
      <c r="G748" s="9"/>
    </row>
    <row r="749" spans="1:7">
      <c r="A749" s="19">
        <v>18</v>
      </c>
      <c r="B749" s="8" t="s">
        <v>486</v>
      </c>
      <c r="C749" s="19">
        <v>1</v>
      </c>
      <c r="D749" s="9">
        <v>2500000</v>
      </c>
      <c r="E749" s="9">
        <f t="shared" si="17"/>
        <v>2500000</v>
      </c>
      <c r="F749" s="7">
        <v>5</v>
      </c>
      <c r="G749" s="9">
        <f t="shared" si="18"/>
        <v>500000</v>
      </c>
    </row>
    <row r="750" spans="1:7">
      <c r="A750" s="19">
        <v>19</v>
      </c>
      <c r="B750" s="8" t="s">
        <v>413</v>
      </c>
      <c r="C750" s="19">
        <v>1</v>
      </c>
      <c r="D750" s="9">
        <v>12500000</v>
      </c>
      <c r="E750" s="9">
        <f t="shared" si="17"/>
        <v>12500000</v>
      </c>
      <c r="F750" s="7">
        <v>5</v>
      </c>
      <c r="G750" s="9">
        <f t="shared" si="18"/>
        <v>2500000</v>
      </c>
    </row>
    <row r="751" spans="1:7">
      <c r="A751" s="19"/>
      <c r="B751" s="8"/>
      <c r="C751" s="19"/>
      <c r="D751" s="9"/>
      <c r="E751" s="9"/>
      <c r="F751" s="7"/>
      <c r="G751" s="9"/>
    </row>
    <row r="752" spans="1:7">
      <c r="A752" s="19"/>
      <c r="B752" s="8" t="s">
        <v>487</v>
      </c>
      <c r="C752" s="19"/>
      <c r="D752" s="9"/>
      <c r="E752" s="9"/>
      <c r="F752" s="7"/>
      <c r="G752" s="9"/>
    </row>
    <row r="753" spans="1:7">
      <c r="A753" s="19"/>
      <c r="B753" s="8"/>
      <c r="C753" s="19"/>
      <c r="D753" s="9"/>
      <c r="E753" s="9"/>
      <c r="F753" s="7"/>
      <c r="G753" s="9"/>
    </row>
    <row r="754" spans="1:7">
      <c r="A754" s="19"/>
      <c r="B754" s="8"/>
      <c r="C754" s="19"/>
      <c r="D754" s="9"/>
      <c r="E754" s="9"/>
      <c r="F754" s="7"/>
      <c r="G754" s="9"/>
    </row>
    <row r="755" spans="1:7">
      <c r="A755" s="19"/>
      <c r="B755" s="8"/>
      <c r="C755" s="19"/>
      <c r="D755" s="9"/>
      <c r="E755" s="9"/>
      <c r="F755" s="7"/>
      <c r="G755" s="9"/>
    </row>
    <row r="756" spans="1:7">
      <c r="A756" s="19"/>
      <c r="B756" s="8"/>
      <c r="C756" s="19"/>
      <c r="D756" s="9"/>
      <c r="E756" s="9"/>
      <c r="F756" s="7"/>
      <c r="G756" s="9"/>
    </row>
    <row r="757" spans="1:7">
      <c r="A757" s="19"/>
      <c r="B757" s="8"/>
      <c r="C757" s="19"/>
      <c r="D757" s="9"/>
      <c r="E757" s="9"/>
      <c r="F757" s="7"/>
      <c r="G757" s="9"/>
    </row>
    <row r="758" spans="1:7">
      <c r="A758" s="19"/>
      <c r="B758" s="8"/>
      <c r="C758" s="19"/>
      <c r="D758" s="9"/>
      <c r="E758" s="9"/>
      <c r="F758" s="7"/>
      <c r="G758" s="9"/>
    </row>
    <row r="759" spans="1:7">
      <c r="A759" s="19"/>
      <c r="B759" s="8"/>
      <c r="C759" s="19"/>
      <c r="D759" s="9"/>
      <c r="E759" s="9"/>
      <c r="F759" s="7"/>
      <c r="G759" s="9"/>
    </row>
    <row r="760" spans="1:7">
      <c r="A760" s="19"/>
      <c r="B760" s="8"/>
      <c r="C760" s="19"/>
      <c r="D760" s="9"/>
      <c r="E760" s="9"/>
      <c r="F760" s="7"/>
      <c r="G760" s="9"/>
    </row>
    <row r="761" spans="1:7">
      <c r="A761" s="19">
        <v>9</v>
      </c>
      <c r="B761" s="8" t="s">
        <v>175</v>
      </c>
      <c r="C761" s="19">
        <v>2</v>
      </c>
      <c r="D761" s="9">
        <v>6000000</v>
      </c>
      <c r="E761" s="9">
        <f t="shared" ref="E761:E768" si="19">C761*D761</f>
        <v>12000000</v>
      </c>
      <c r="F761" s="7">
        <v>5</v>
      </c>
      <c r="G761" s="9">
        <f t="shared" ref="G761:G768" si="20">E761/F761</f>
        <v>2400000</v>
      </c>
    </row>
    <row r="762" spans="1:7">
      <c r="A762" s="19">
        <v>10</v>
      </c>
      <c r="B762" s="8" t="s">
        <v>175</v>
      </c>
      <c r="C762" s="19">
        <v>1</v>
      </c>
      <c r="D762" s="9">
        <v>6000000</v>
      </c>
      <c r="E762" s="9">
        <f t="shared" si="19"/>
        <v>6000000</v>
      </c>
      <c r="F762" s="7">
        <v>5</v>
      </c>
      <c r="G762" s="9">
        <f t="shared" si="20"/>
        <v>1200000</v>
      </c>
    </row>
    <row r="763" spans="1:7">
      <c r="A763" s="19">
        <v>11</v>
      </c>
      <c r="B763" s="8" t="s">
        <v>482</v>
      </c>
      <c r="C763" s="19">
        <v>1</v>
      </c>
      <c r="D763" s="9">
        <v>6000000</v>
      </c>
      <c r="E763" s="9">
        <f t="shared" si="19"/>
        <v>6000000</v>
      </c>
      <c r="F763" s="7">
        <v>5</v>
      </c>
      <c r="G763" s="9">
        <f t="shared" si="20"/>
        <v>1200000</v>
      </c>
    </row>
    <row r="764" spans="1:7">
      <c r="A764" s="19"/>
      <c r="B764" s="8"/>
      <c r="C764" s="19"/>
      <c r="D764" s="9"/>
      <c r="E764" s="9"/>
      <c r="F764" s="7"/>
      <c r="G764" s="9"/>
    </row>
    <row r="765" spans="1:7">
      <c r="A765" s="19"/>
      <c r="B765" s="8"/>
      <c r="C765" s="19"/>
      <c r="D765" s="9"/>
      <c r="E765" s="9"/>
      <c r="F765" s="7"/>
      <c r="G765" s="9"/>
    </row>
    <row r="766" spans="1:7">
      <c r="A766" s="19"/>
      <c r="B766" s="8"/>
      <c r="C766" s="19"/>
      <c r="D766" s="9"/>
      <c r="E766" s="9"/>
      <c r="F766" s="7"/>
      <c r="G766" s="9"/>
    </row>
    <row r="767" spans="1:7">
      <c r="A767" s="19">
        <v>15</v>
      </c>
      <c r="B767" s="8" t="s">
        <v>489</v>
      </c>
      <c r="C767" s="19">
        <v>1</v>
      </c>
      <c r="D767" s="9">
        <v>2750000</v>
      </c>
      <c r="E767" s="9">
        <f t="shared" si="19"/>
        <v>2750000</v>
      </c>
      <c r="F767" s="7">
        <v>5</v>
      </c>
      <c r="G767" s="9">
        <f t="shared" si="20"/>
        <v>550000</v>
      </c>
    </row>
    <row r="768" spans="1:7">
      <c r="A768" s="19">
        <v>16</v>
      </c>
      <c r="B768" s="8" t="s">
        <v>413</v>
      </c>
      <c r="C768" s="19">
        <v>1</v>
      </c>
      <c r="D768" s="9">
        <v>12500000</v>
      </c>
      <c r="E768" s="9">
        <f t="shared" si="19"/>
        <v>12500000</v>
      </c>
      <c r="F768" s="7">
        <v>5</v>
      </c>
      <c r="G768" s="9">
        <f t="shared" si="20"/>
        <v>2500000</v>
      </c>
    </row>
    <row r="769" spans="1:7">
      <c r="A769" s="19"/>
      <c r="B769" s="8"/>
      <c r="C769" s="19"/>
      <c r="D769" s="9"/>
      <c r="E769" s="9"/>
      <c r="F769" s="7"/>
      <c r="G769" s="9"/>
    </row>
    <row r="770" spans="1:7">
      <c r="A770" s="19"/>
      <c r="B770" s="8" t="s">
        <v>490</v>
      </c>
      <c r="C770" s="19"/>
      <c r="D770" s="9"/>
      <c r="E770" s="9"/>
      <c r="F770" s="7"/>
      <c r="G770" s="9"/>
    </row>
    <row r="771" spans="1:7">
      <c r="A771" s="25"/>
      <c r="B771" s="8"/>
      <c r="C771" s="25"/>
      <c r="D771" s="9"/>
      <c r="E771" s="9"/>
      <c r="F771" s="7"/>
      <c r="G771" s="9"/>
    </row>
    <row r="772" spans="1:7">
      <c r="A772" s="25"/>
      <c r="B772" s="8"/>
      <c r="C772" s="25"/>
      <c r="D772" s="9"/>
      <c r="E772" s="9"/>
      <c r="F772" s="7"/>
      <c r="G772" s="9"/>
    </row>
    <row r="773" spans="1:7">
      <c r="A773" s="25"/>
      <c r="B773" s="8"/>
      <c r="C773" s="25"/>
      <c r="D773" s="9"/>
      <c r="E773" s="9"/>
      <c r="F773" s="7"/>
      <c r="G773" s="9"/>
    </row>
    <row r="774" spans="1:7">
      <c r="A774" s="25"/>
      <c r="B774" s="8"/>
      <c r="C774" s="25"/>
      <c r="D774" s="9"/>
      <c r="E774" s="9"/>
      <c r="F774" s="7"/>
      <c r="G774" s="9"/>
    </row>
    <row r="775" spans="1:7">
      <c r="A775" s="25"/>
      <c r="B775" s="8"/>
      <c r="C775" s="25"/>
      <c r="D775" s="9"/>
      <c r="E775" s="9"/>
      <c r="F775" s="7"/>
      <c r="G775" s="9"/>
    </row>
    <row r="776" spans="1:7">
      <c r="A776" s="25">
        <v>6</v>
      </c>
      <c r="B776" s="8" t="s">
        <v>413</v>
      </c>
      <c r="C776" s="25">
        <v>2</v>
      </c>
      <c r="D776" s="9">
        <v>12500000</v>
      </c>
      <c r="E776" s="9">
        <f t="shared" ref="E776:E820" si="21">C776*D776</f>
        <v>25000000</v>
      </c>
      <c r="F776" s="7">
        <v>5</v>
      </c>
      <c r="G776" s="9">
        <f t="shared" ref="G776:G820" si="22">E776/F776</f>
        <v>5000000</v>
      </c>
    </row>
    <row r="777" spans="1:7">
      <c r="A777" s="25"/>
      <c r="B777" s="8"/>
      <c r="C777" s="25"/>
      <c r="D777" s="9"/>
      <c r="E777" s="9"/>
      <c r="F777" s="7"/>
      <c r="G777" s="9"/>
    </row>
    <row r="778" spans="1:7">
      <c r="A778" s="25"/>
      <c r="B778" s="8"/>
      <c r="C778" s="25"/>
      <c r="D778" s="9"/>
      <c r="E778" s="9"/>
      <c r="F778" s="7"/>
      <c r="G778" s="9"/>
    </row>
    <row r="779" spans="1:7">
      <c r="A779" s="25"/>
      <c r="B779" s="8"/>
      <c r="C779" s="25"/>
      <c r="D779" s="9"/>
      <c r="E779" s="9"/>
      <c r="F779" s="7"/>
      <c r="G779" s="9"/>
    </row>
    <row r="780" spans="1:7">
      <c r="A780" s="25"/>
      <c r="B780" s="8"/>
      <c r="C780" s="25"/>
      <c r="D780" s="9"/>
      <c r="E780" s="9"/>
      <c r="F780" s="7"/>
      <c r="G780" s="9"/>
    </row>
    <row r="781" spans="1:7">
      <c r="A781" s="25"/>
      <c r="B781" s="8"/>
      <c r="C781" s="25"/>
      <c r="D781" s="9"/>
      <c r="E781" s="9"/>
      <c r="F781" s="7"/>
      <c r="G781" s="9"/>
    </row>
    <row r="782" spans="1:7">
      <c r="A782" s="25"/>
      <c r="B782" s="8"/>
      <c r="C782" s="25"/>
      <c r="D782" s="9"/>
      <c r="E782" s="9"/>
      <c r="F782" s="7"/>
      <c r="G782" s="9"/>
    </row>
    <row r="783" spans="1:7">
      <c r="A783" s="25"/>
      <c r="B783" s="8"/>
      <c r="C783" s="25"/>
      <c r="D783" s="9"/>
      <c r="E783" s="9"/>
      <c r="F783" s="7"/>
      <c r="G783" s="9"/>
    </row>
    <row r="784" spans="1:7">
      <c r="A784" s="25"/>
      <c r="B784" s="8"/>
      <c r="C784" s="25"/>
      <c r="D784" s="9"/>
      <c r="E784" s="9"/>
      <c r="F784" s="7"/>
      <c r="G784" s="9"/>
    </row>
    <row r="785" spans="1:7">
      <c r="A785" s="25"/>
      <c r="B785" s="43"/>
      <c r="C785" s="25"/>
      <c r="D785" s="9"/>
      <c r="E785" s="9"/>
      <c r="F785" s="7"/>
      <c r="G785" s="9"/>
    </row>
    <row r="786" spans="1:7">
      <c r="A786" s="25"/>
      <c r="B786" s="43"/>
      <c r="C786" s="25"/>
      <c r="D786" s="9"/>
      <c r="E786" s="9"/>
      <c r="F786" s="7"/>
      <c r="G786" s="9"/>
    </row>
    <row r="787" spans="1:7">
      <c r="A787" s="25"/>
      <c r="B787" s="43"/>
      <c r="C787" s="25"/>
      <c r="D787" s="9"/>
      <c r="E787" s="9"/>
      <c r="F787" s="7"/>
      <c r="G787" s="9"/>
    </row>
    <row r="788" spans="1:7">
      <c r="A788" s="25"/>
      <c r="B788" s="43"/>
      <c r="C788" s="25"/>
      <c r="D788" s="9"/>
      <c r="E788" s="9"/>
      <c r="F788" s="7"/>
      <c r="G788" s="9"/>
    </row>
    <row r="789" spans="1:7">
      <c r="A789" s="25"/>
      <c r="B789" s="43"/>
      <c r="C789" s="25"/>
      <c r="D789" s="9"/>
      <c r="E789" s="9"/>
      <c r="F789" s="7"/>
      <c r="G789" s="9"/>
    </row>
    <row r="790" spans="1:7">
      <c r="A790" s="25"/>
      <c r="B790" s="43"/>
      <c r="C790" s="25"/>
      <c r="D790" s="9"/>
      <c r="E790" s="9"/>
      <c r="F790" s="7"/>
      <c r="G790" s="9"/>
    </row>
    <row r="791" spans="1:7">
      <c r="A791" s="25"/>
      <c r="B791" s="43"/>
      <c r="C791" s="25"/>
      <c r="D791" s="9"/>
      <c r="E791" s="9"/>
      <c r="F791" s="7"/>
      <c r="G791" s="9"/>
    </row>
    <row r="792" spans="1:7">
      <c r="A792" s="25"/>
      <c r="B792" s="43"/>
      <c r="C792" s="25"/>
      <c r="D792" s="9"/>
      <c r="E792" s="9"/>
      <c r="F792" s="7"/>
      <c r="G792" s="9"/>
    </row>
    <row r="793" spans="1:7">
      <c r="A793" s="25"/>
      <c r="B793" s="43"/>
      <c r="C793" s="25"/>
      <c r="D793" s="9"/>
      <c r="E793" s="9"/>
      <c r="F793" s="7"/>
      <c r="G793" s="9"/>
    </row>
    <row r="794" spans="1:7">
      <c r="A794" s="25"/>
      <c r="B794" s="43"/>
      <c r="C794" s="25"/>
      <c r="D794" s="9"/>
      <c r="E794" s="9"/>
      <c r="F794" s="7"/>
      <c r="G794" s="9"/>
    </row>
    <row r="795" spans="1:7">
      <c r="A795" s="25"/>
      <c r="B795" s="43"/>
      <c r="C795" s="25"/>
      <c r="D795" s="9"/>
      <c r="E795" s="9"/>
      <c r="F795" s="7"/>
      <c r="G795" s="9"/>
    </row>
    <row r="796" spans="1:7">
      <c r="A796" s="25"/>
      <c r="B796" s="43"/>
      <c r="C796" s="25"/>
      <c r="D796" s="9"/>
      <c r="E796" s="9"/>
      <c r="F796" s="7"/>
      <c r="G796" s="9"/>
    </row>
    <row r="797" spans="1:7">
      <c r="A797" s="25"/>
      <c r="B797" s="43"/>
      <c r="C797" s="25"/>
      <c r="D797" s="9"/>
      <c r="E797" s="9"/>
      <c r="F797" s="7"/>
      <c r="G797" s="9"/>
    </row>
    <row r="798" spans="1:7">
      <c r="A798" s="25"/>
      <c r="B798" s="43"/>
      <c r="C798" s="25"/>
      <c r="D798" s="9"/>
      <c r="E798" s="9"/>
      <c r="F798" s="7"/>
      <c r="G798" s="9"/>
    </row>
    <row r="799" spans="1:7">
      <c r="A799" s="25"/>
      <c r="B799" s="43"/>
      <c r="C799" s="25"/>
      <c r="D799" s="9"/>
      <c r="E799" s="9"/>
      <c r="F799" s="7"/>
      <c r="G799" s="9"/>
    </row>
    <row r="800" spans="1:7">
      <c r="A800" s="25"/>
      <c r="B800" s="43"/>
      <c r="C800" s="25"/>
      <c r="D800" s="9"/>
      <c r="E800" s="9"/>
      <c r="F800" s="7"/>
      <c r="G800" s="9"/>
    </row>
    <row r="801" spans="1:7">
      <c r="A801" s="25"/>
      <c r="B801" s="43"/>
      <c r="C801" s="25"/>
      <c r="D801" s="9"/>
      <c r="E801" s="9"/>
      <c r="F801" s="7"/>
      <c r="G801" s="9"/>
    </row>
    <row r="802" spans="1:7">
      <c r="A802" s="25"/>
      <c r="B802" s="43"/>
      <c r="C802" s="25"/>
      <c r="D802" s="9"/>
      <c r="E802" s="9"/>
      <c r="F802" s="7"/>
      <c r="G802" s="9"/>
    </row>
    <row r="803" spans="1:7">
      <c r="A803" s="25"/>
      <c r="B803" s="43"/>
      <c r="C803" s="25"/>
      <c r="D803" s="9"/>
      <c r="E803" s="9"/>
      <c r="F803" s="7"/>
      <c r="G803" s="9"/>
    </row>
    <row r="804" spans="1:7">
      <c r="A804" s="25"/>
      <c r="B804" s="8"/>
      <c r="C804" s="25"/>
      <c r="D804" s="9"/>
      <c r="E804" s="9"/>
      <c r="F804" s="7"/>
      <c r="G804" s="9"/>
    </row>
    <row r="805" spans="1:7">
      <c r="A805" s="25"/>
      <c r="B805" s="43"/>
      <c r="C805" s="25"/>
      <c r="D805" s="9"/>
      <c r="E805" s="9"/>
      <c r="F805" s="7"/>
      <c r="G805" s="9"/>
    </row>
    <row r="806" spans="1:7">
      <c r="A806" s="25"/>
      <c r="B806" s="43"/>
      <c r="C806" s="25"/>
      <c r="D806" s="9"/>
      <c r="E806" s="9"/>
      <c r="F806" s="7"/>
      <c r="G806" s="9"/>
    </row>
    <row r="807" spans="1:7">
      <c r="A807" s="25"/>
      <c r="B807" s="43"/>
      <c r="C807" s="25"/>
      <c r="D807" s="9"/>
      <c r="E807" s="9"/>
      <c r="F807" s="7"/>
      <c r="G807" s="9"/>
    </row>
    <row r="808" spans="1:7">
      <c r="A808" s="25"/>
      <c r="B808" s="8"/>
      <c r="C808" s="25"/>
      <c r="D808" s="9"/>
      <c r="E808" s="9"/>
      <c r="F808" s="7"/>
      <c r="G808" s="9"/>
    </row>
    <row r="809" spans="1:7">
      <c r="A809" s="25"/>
      <c r="B809" s="8"/>
      <c r="C809" s="25"/>
      <c r="D809" s="9"/>
      <c r="E809" s="9"/>
      <c r="F809" s="7"/>
      <c r="G809" s="9"/>
    </row>
    <row r="810" spans="1:7">
      <c r="A810" s="25"/>
      <c r="B810" s="8"/>
      <c r="C810" s="25"/>
      <c r="D810" s="9"/>
      <c r="E810" s="9"/>
      <c r="F810" s="7"/>
      <c r="G810" s="9"/>
    </row>
    <row r="811" spans="1:7">
      <c r="A811" s="25"/>
      <c r="B811" s="8"/>
      <c r="C811" s="25"/>
      <c r="D811" s="9"/>
      <c r="E811" s="9"/>
      <c r="F811" s="7"/>
      <c r="G811" s="9"/>
    </row>
    <row r="812" spans="1:7">
      <c r="A812" s="25"/>
      <c r="B812" s="8"/>
      <c r="C812" s="25"/>
      <c r="D812" s="9"/>
      <c r="E812" s="9"/>
      <c r="F812" s="7"/>
      <c r="G812" s="9"/>
    </row>
    <row r="813" spans="1:7">
      <c r="A813" s="25"/>
      <c r="B813" s="8"/>
      <c r="C813" s="25"/>
      <c r="D813" s="9"/>
      <c r="E813" s="9"/>
      <c r="F813" s="7"/>
      <c r="G813" s="9"/>
    </row>
    <row r="814" spans="1:7">
      <c r="A814" s="25"/>
      <c r="B814" s="8"/>
      <c r="C814" s="25"/>
      <c r="D814" s="9"/>
      <c r="E814" s="9"/>
      <c r="F814" s="7"/>
      <c r="G814" s="9"/>
    </row>
    <row r="815" spans="1:7">
      <c r="A815" s="25"/>
      <c r="B815" s="8"/>
      <c r="C815" s="25"/>
      <c r="D815" s="9"/>
      <c r="E815" s="9"/>
      <c r="F815" s="7"/>
      <c r="G815" s="9"/>
    </row>
    <row r="816" spans="1:7">
      <c r="A816" s="25"/>
      <c r="B816" s="8"/>
      <c r="C816" s="25"/>
      <c r="D816" s="9"/>
      <c r="E816" s="9"/>
      <c r="F816" s="7"/>
      <c r="G816" s="9"/>
    </row>
    <row r="817" spans="1:7">
      <c r="A817" s="25">
        <v>47</v>
      </c>
      <c r="B817" s="8" t="s">
        <v>513</v>
      </c>
      <c r="C817" s="25">
        <v>4</v>
      </c>
      <c r="D817" s="9">
        <v>12500000</v>
      </c>
      <c r="E817" s="9">
        <f t="shared" si="21"/>
        <v>50000000</v>
      </c>
      <c r="F817" s="7">
        <v>5</v>
      </c>
      <c r="G817" s="9">
        <f t="shared" si="22"/>
        <v>10000000</v>
      </c>
    </row>
    <row r="818" spans="1:7">
      <c r="A818" s="25"/>
      <c r="B818" s="8"/>
      <c r="C818" s="25"/>
      <c r="D818" s="9"/>
      <c r="E818" s="9"/>
      <c r="F818" s="7"/>
      <c r="G818" s="9"/>
    </row>
    <row r="819" spans="1:7">
      <c r="A819" s="25">
        <v>49</v>
      </c>
      <c r="B819" s="8" t="s">
        <v>514</v>
      </c>
      <c r="C819" s="25">
        <v>1</v>
      </c>
      <c r="D819" s="9">
        <v>12500000</v>
      </c>
      <c r="E819" s="9">
        <f t="shared" si="21"/>
        <v>12500000</v>
      </c>
      <c r="F819" s="7">
        <v>5</v>
      </c>
      <c r="G819" s="9">
        <f t="shared" si="22"/>
        <v>2500000</v>
      </c>
    </row>
    <row r="820" spans="1:7">
      <c r="A820" s="25">
        <v>50</v>
      </c>
      <c r="B820" s="8" t="s">
        <v>515</v>
      </c>
      <c r="C820" s="25">
        <v>1</v>
      </c>
      <c r="D820" s="9">
        <v>20000000</v>
      </c>
      <c r="E820" s="9">
        <f t="shared" si="21"/>
        <v>20000000</v>
      </c>
      <c r="F820" s="7">
        <v>5</v>
      </c>
      <c r="G820" s="9">
        <f t="shared" si="22"/>
        <v>4000000</v>
      </c>
    </row>
    <row r="821" spans="1:7">
      <c r="A821" s="25"/>
      <c r="B821" s="8"/>
      <c r="C821" s="25"/>
      <c r="D821" s="9"/>
      <c r="E821" s="9"/>
      <c r="F821" s="7"/>
      <c r="G821" s="9"/>
    </row>
    <row r="822" spans="1:7">
      <c r="A822" s="25"/>
      <c r="B822" s="8"/>
      <c r="C822" s="25"/>
      <c r="D822" s="9"/>
      <c r="E822" s="9"/>
      <c r="F822" s="7"/>
      <c r="G822" s="9"/>
    </row>
    <row r="823" spans="1:7">
      <c r="A823" s="25"/>
      <c r="B823" s="8"/>
      <c r="C823" s="25"/>
      <c r="D823" s="9"/>
      <c r="E823" s="9"/>
      <c r="F823" s="7"/>
      <c r="G823" s="9"/>
    </row>
    <row r="824" spans="1:7">
      <c r="A824" s="25"/>
      <c r="B824" s="8"/>
      <c r="C824" s="25"/>
      <c r="D824" s="9"/>
      <c r="E824" s="9"/>
      <c r="F824" s="7"/>
      <c r="G824" s="9"/>
    </row>
    <row r="825" spans="1:7">
      <c r="A825" s="25"/>
      <c r="B825" s="8"/>
      <c r="C825" s="25"/>
      <c r="D825" s="9"/>
      <c r="E825" s="9"/>
      <c r="F825" s="7"/>
      <c r="G825" s="9"/>
    </row>
    <row r="826" spans="1:7">
      <c r="A826" s="25"/>
      <c r="B826" s="8"/>
      <c r="C826" s="25"/>
      <c r="D826" s="9"/>
      <c r="E826" s="9"/>
      <c r="F826" s="7"/>
      <c r="G826" s="9"/>
    </row>
    <row r="827" spans="1:7">
      <c r="A827" s="25"/>
      <c r="B827" s="8"/>
      <c r="C827" s="25"/>
      <c r="D827" s="9"/>
      <c r="E827" s="9"/>
      <c r="F827" s="7"/>
      <c r="G827" s="9"/>
    </row>
    <row r="828" spans="1:7">
      <c r="A828" s="25"/>
      <c r="B828" s="8"/>
      <c r="C828" s="25"/>
      <c r="D828" s="9"/>
      <c r="E828" s="9"/>
      <c r="F828" s="7"/>
      <c r="G828" s="9"/>
    </row>
    <row r="829" spans="1:7">
      <c r="A829" s="25"/>
      <c r="B829" s="8"/>
      <c r="C829" s="25"/>
      <c r="D829" s="9"/>
      <c r="E829" s="9"/>
      <c r="F829" s="7"/>
      <c r="G829" s="9"/>
    </row>
    <row r="830" spans="1:7">
      <c r="A830" s="25"/>
      <c r="B830" s="8"/>
      <c r="C830" s="25"/>
      <c r="D830" s="9"/>
      <c r="E830" s="9"/>
      <c r="F830" s="7"/>
      <c r="G830" s="9"/>
    </row>
    <row r="831" spans="1:7">
      <c r="A831" s="25"/>
      <c r="B831" s="8"/>
      <c r="C831" s="25"/>
      <c r="D831" s="9"/>
      <c r="E831" s="9"/>
      <c r="F831" s="7"/>
      <c r="G831" s="9"/>
    </row>
    <row r="832" spans="1:7">
      <c r="A832" s="25"/>
      <c r="B832" s="8"/>
      <c r="C832" s="25"/>
      <c r="D832" s="9"/>
      <c r="E832" s="9"/>
      <c r="F832" s="7"/>
      <c r="G832" s="9"/>
    </row>
    <row r="833" spans="1:7">
      <c r="A833" s="25"/>
      <c r="B833" s="39"/>
      <c r="C833" s="26"/>
      <c r="D833" s="9"/>
      <c r="E833" s="9"/>
      <c r="F833" s="7"/>
      <c r="G833" s="9"/>
    </row>
    <row r="834" spans="1:7">
      <c r="A834" s="25"/>
      <c r="B834" s="39"/>
      <c r="C834" s="26"/>
      <c r="D834" s="9"/>
      <c r="E834" s="9"/>
      <c r="F834" s="7"/>
      <c r="G834" s="9"/>
    </row>
    <row r="835" spans="1:7">
      <c r="A835" s="25">
        <v>65</v>
      </c>
      <c r="B835" s="39" t="s">
        <v>396</v>
      </c>
      <c r="C835" s="26">
        <v>1</v>
      </c>
      <c r="D835" s="9">
        <v>12500000</v>
      </c>
      <c r="E835" s="9">
        <f t="shared" ref="E835:E837" si="23">C835*D835</f>
        <v>12500000</v>
      </c>
      <c r="F835" s="7">
        <v>5</v>
      </c>
      <c r="G835" s="9">
        <f t="shared" ref="G835:G837" si="24">E835/F835</f>
        <v>2500000</v>
      </c>
    </row>
    <row r="836" spans="1:7">
      <c r="A836" s="25">
        <v>66</v>
      </c>
      <c r="B836" s="39" t="s">
        <v>396</v>
      </c>
      <c r="C836" s="26">
        <v>1</v>
      </c>
      <c r="D836" s="9">
        <v>12500000</v>
      </c>
      <c r="E836" s="9">
        <f t="shared" si="23"/>
        <v>12500000</v>
      </c>
      <c r="F836" s="7">
        <v>5</v>
      </c>
      <c r="G836" s="9">
        <f t="shared" si="24"/>
        <v>2500000</v>
      </c>
    </row>
    <row r="837" spans="1:7">
      <c r="A837" s="25">
        <v>67</v>
      </c>
      <c r="B837" s="39" t="s">
        <v>524</v>
      </c>
      <c r="C837" s="26">
        <v>1</v>
      </c>
      <c r="D837" s="9">
        <v>80000000</v>
      </c>
      <c r="E837" s="9">
        <f t="shared" si="23"/>
        <v>80000000</v>
      </c>
      <c r="F837" s="7">
        <v>5</v>
      </c>
      <c r="G837" s="9">
        <f t="shared" si="24"/>
        <v>16000000</v>
      </c>
    </row>
    <row r="838" spans="1:7">
      <c r="A838" s="26"/>
      <c r="B838" s="39"/>
      <c r="C838" s="26"/>
      <c r="D838" s="9"/>
      <c r="E838" s="9"/>
      <c r="F838" s="7"/>
      <c r="G838" s="9"/>
    </row>
    <row r="839" spans="1:7">
      <c r="A839" s="25"/>
      <c r="B839" s="8"/>
      <c r="C839" s="25"/>
      <c r="D839" s="9"/>
      <c r="E839" s="9"/>
      <c r="F839" s="7"/>
      <c r="G839" s="9"/>
    </row>
    <row r="840" spans="1:7">
      <c r="A840" s="25"/>
      <c r="B840" s="8"/>
      <c r="C840" s="25"/>
      <c r="D840" s="9"/>
      <c r="E840" s="9"/>
      <c r="F840" s="7"/>
      <c r="G840" s="9"/>
    </row>
    <row r="841" spans="1:7">
      <c r="A841" s="25"/>
      <c r="B841" s="8"/>
      <c r="C841" s="25"/>
      <c r="D841" s="9"/>
      <c r="E841" s="9"/>
      <c r="F841" s="7"/>
      <c r="G841" s="9"/>
    </row>
    <row r="842" spans="1:7">
      <c r="A842" s="25"/>
      <c r="B842" s="8"/>
      <c r="C842" s="25"/>
      <c r="D842" s="9"/>
      <c r="E842" s="9"/>
      <c r="F842" s="7"/>
      <c r="G842" s="9"/>
    </row>
    <row r="843" spans="1:7">
      <c r="A843" s="25"/>
      <c r="B843" s="8"/>
      <c r="C843" s="25"/>
      <c r="D843" s="9"/>
      <c r="E843" s="9"/>
      <c r="F843" s="7"/>
      <c r="G843" s="9"/>
    </row>
    <row r="844" spans="1:7">
      <c r="A844" s="25"/>
      <c r="B844" s="8"/>
      <c r="C844" s="25"/>
      <c r="D844" s="9"/>
      <c r="E844" s="9"/>
      <c r="F844" s="7"/>
      <c r="G844" s="9"/>
    </row>
    <row r="845" spans="1:7">
      <c r="A845" s="25"/>
      <c r="B845" s="8"/>
      <c r="C845" s="25"/>
      <c r="D845" s="9"/>
      <c r="E845" s="9"/>
      <c r="F845" s="7"/>
      <c r="G845" s="9"/>
    </row>
    <row r="846" spans="1:7">
      <c r="A846" s="25"/>
      <c r="B846" s="8"/>
      <c r="C846" s="25"/>
      <c r="D846" s="9"/>
      <c r="E846" s="9"/>
      <c r="F846" s="7"/>
      <c r="G846" s="9"/>
    </row>
    <row r="847" spans="1:7">
      <c r="A847" s="25"/>
      <c r="B847" s="8"/>
      <c r="C847" s="25"/>
      <c r="D847" s="9"/>
      <c r="E847" s="9"/>
      <c r="F847" s="7"/>
      <c r="G847" s="9"/>
    </row>
    <row r="848" spans="1:7">
      <c r="A848" s="25"/>
      <c r="B848" s="8"/>
      <c r="C848" s="25"/>
      <c r="D848" s="9"/>
      <c r="E848" s="9"/>
      <c r="F848" s="7"/>
      <c r="G848" s="9"/>
    </row>
    <row r="849" spans="1:7">
      <c r="A849" s="25"/>
      <c r="B849" s="8"/>
      <c r="C849" s="25"/>
      <c r="D849" s="9"/>
      <c r="E849" s="9"/>
      <c r="F849" s="7"/>
      <c r="G849" s="9"/>
    </row>
    <row r="850" spans="1:7">
      <c r="A850" s="25"/>
      <c r="B850" s="8"/>
      <c r="C850" s="25"/>
      <c r="D850" s="9"/>
      <c r="E850" s="9"/>
      <c r="F850" s="7"/>
      <c r="G850" s="9"/>
    </row>
    <row r="851" spans="1:7">
      <c r="A851" s="25"/>
      <c r="B851" s="8"/>
      <c r="C851" s="25"/>
      <c r="D851" s="9"/>
      <c r="E851" s="9"/>
      <c r="F851" s="7"/>
      <c r="G851" s="9"/>
    </row>
    <row r="852" spans="1:7">
      <c r="A852" s="25"/>
      <c r="B852" s="8"/>
      <c r="C852" s="25"/>
      <c r="D852" s="9"/>
      <c r="E852" s="9"/>
      <c r="F852" s="7"/>
      <c r="G852" s="9"/>
    </row>
    <row r="853" spans="1:7">
      <c r="A853" s="25"/>
      <c r="B853" s="8"/>
      <c r="C853" s="25"/>
      <c r="D853" s="9"/>
      <c r="E853" s="9"/>
      <c r="F853" s="7"/>
      <c r="G853" s="9"/>
    </row>
    <row r="854" spans="1:7">
      <c r="A854" s="25"/>
      <c r="B854" s="8"/>
      <c r="C854" s="25"/>
      <c r="D854" s="9"/>
      <c r="E854" s="9"/>
      <c r="F854" s="7"/>
      <c r="G854" s="9"/>
    </row>
    <row r="855" spans="1:7">
      <c r="A855" s="25"/>
      <c r="B855" s="8"/>
      <c r="C855" s="25"/>
      <c r="D855" s="9"/>
      <c r="E855" s="9"/>
      <c r="F855" s="7"/>
      <c r="G855" s="9"/>
    </row>
    <row r="856" spans="1:7">
      <c r="A856" s="25"/>
      <c r="B856" s="8"/>
      <c r="C856" s="25"/>
      <c r="D856" s="9"/>
      <c r="E856" s="9"/>
      <c r="F856" s="7"/>
      <c r="G856" s="9"/>
    </row>
    <row r="857" spans="1:7">
      <c r="A857" s="25"/>
      <c r="B857" s="8"/>
      <c r="C857" s="25"/>
      <c r="D857" s="9"/>
      <c r="E857" s="9"/>
      <c r="F857" s="7"/>
      <c r="G857" s="9"/>
    </row>
    <row r="858" spans="1:7">
      <c r="A858" s="25"/>
      <c r="B858" s="8"/>
      <c r="C858" s="25"/>
      <c r="D858" s="9"/>
      <c r="E858" s="9"/>
      <c r="F858" s="7"/>
      <c r="G858" s="9"/>
    </row>
    <row r="859" spans="1:7">
      <c r="A859" s="25"/>
      <c r="B859" s="8"/>
      <c r="C859" s="25"/>
      <c r="D859" s="9"/>
      <c r="E859" s="9"/>
      <c r="F859" s="7"/>
      <c r="G859" s="9"/>
    </row>
    <row r="860" spans="1:7">
      <c r="A860" s="25"/>
      <c r="B860" s="8"/>
      <c r="C860" s="25"/>
      <c r="D860" s="9"/>
      <c r="E860" s="9"/>
      <c r="F860" s="7"/>
      <c r="G860" s="9"/>
    </row>
    <row r="861" spans="1:7">
      <c r="A861" s="25"/>
      <c r="B861" s="8"/>
      <c r="C861" s="25"/>
      <c r="D861" s="9"/>
      <c r="E861" s="9"/>
      <c r="F861" s="7"/>
      <c r="G861" s="9"/>
    </row>
    <row r="862" spans="1:7">
      <c r="A862" s="25"/>
      <c r="B862" s="8"/>
      <c r="C862" s="25"/>
      <c r="D862" s="9"/>
      <c r="E862" s="9"/>
      <c r="F862" s="7"/>
      <c r="G862" s="9"/>
    </row>
    <row r="863" spans="1:7">
      <c r="A863" s="25"/>
      <c r="B863" s="8"/>
      <c r="C863" s="25"/>
      <c r="D863" s="9"/>
      <c r="E863" s="9"/>
      <c r="F863" s="7"/>
      <c r="G863" s="9"/>
    </row>
    <row r="864" spans="1:7">
      <c r="A864" s="26"/>
      <c r="B864" s="39"/>
      <c r="C864" s="26"/>
      <c r="D864" s="9"/>
      <c r="E864" s="9"/>
      <c r="F864" s="7"/>
      <c r="G864" s="9"/>
    </row>
    <row r="865" spans="1:7">
      <c r="A865" s="31"/>
      <c r="B865" s="44"/>
      <c r="C865" s="31"/>
      <c r="D865" s="9"/>
      <c r="E865" s="9"/>
      <c r="F865" s="7"/>
      <c r="G865" s="9"/>
    </row>
    <row r="866" spans="1:7">
      <c r="A866" s="19"/>
      <c r="B866" s="38"/>
      <c r="C866" s="19"/>
      <c r="D866" s="9"/>
      <c r="E866" s="9"/>
      <c r="F866" s="7"/>
      <c r="G866" s="9"/>
    </row>
    <row r="867" spans="1:7">
      <c r="A867" s="19"/>
      <c r="B867" s="38"/>
      <c r="C867" s="19"/>
      <c r="D867" s="9"/>
      <c r="E867" s="9"/>
      <c r="F867" s="7"/>
      <c r="G867" s="9"/>
    </row>
    <row r="868" spans="1:7">
      <c r="A868" s="19"/>
      <c r="B868" s="38"/>
      <c r="C868" s="19"/>
      <c r="D868" s="9"/>
      <c r="E868" s="9"/>
      <c r="F868" s="7"/>
      <c r="G868" s="9"/>
    </row>
    <row r="869" spans="1:7">
      <c r="A869" s="19"/>
      <c r="B869" s="38"/>
      <c r="C869" s="19"/>
      <c r="D869" s="9"/>
      <c r="E869" s="9"/>
      <c r="F869" s="7"/>
      <c r="G869" s="9"/>
    </row>
    <row r="870" spans="1:7">
      <c r="A870" s="19"/>
      <c r="B870" s="38"/>
      <c r="C870" s="19"/>
      <c r="D870" s="9"/>
      <c r="E870" s="9"/>
      <c r="F870" s="7"/>
      <c r="G870" s="9"/>
    </row>
    <row r="871" spans="1:7">
      <c r="A871" s="19"/>
      <c r="B871" s="38"/>
      <c r="C871" s="19"/>
      <c r="D871" s="9"/>
      <c r="E871" s="9"/>
      <c r="F871" s="7"/>
      <c r="G871" s="9"/>
    </row>
    <row r="872" spans="1:7">
      <c r="A872" s="19"/>
      <c r="B872" s="38"/>
      <c r="C872" s="19"/>
      <c r="D872" s="9"/>
      <c r="E872" s="9"/>
      <c r="F872" s="7"/>
      <c r="G872" s="9"/>
    </row>
    <row r="873" spans="1:7">
      <c r="A873" s="19"/>
      <c r="B873" s="38"/>
      <c r="C873" s="19"/>
      <c r="D873" s="9"/>
      <c r="E873" s="9"/>
      <c r="F873" s="7"/>
      <c r="G873" s="9"/>
    </row>
    <row r="874" spans="1:7">
      <c r="A874" s="19"/>
      <c r="B874" s="36"/>
      <c r="C874" s="20"/>
      <c r="D874" s="9"/>
      <c r="E874" s="9"/>
      <c r="F874" s="7"/>
      <c r="G874" s="9"/>
    </row>
    <row r="875" spans="1:7">
      <c r="A875" s="19"/>
      <c r="B875" s="38"/>
      <c r="C875" s="25"/>
      <c r="D875" s="9"/>
      <c r="E875" s="9"/>
      <c r="F875" s="7"/>
      <c r="G875" s="9"/>
    </row>
    <row r="876" spans="1:7">
      <c r="A876" s="19"/>
      <c r="B876" s="38"/>
      <c r="C876" s="19"/>
      <c r="D876" s="9"/>
      <c r="E876" s="9"/>
      <c r="F876" s="7"/>
      <c r="G876" s="9"/>
    </row>
    <row r="877" spans="1:7">
      <c r="A877" s="19"/>
      <c r="B877" s="38"/>
      <c r="C877" s="19"/>
      <c r="D877" s="9"/>
      <c r="E877" s="9"/>
      <c r="F877" s="7"/>
      <c r="G877" s="9"/>
    </row>
    <row r="878" spans="1:7">
      <c r="A878" s="19"/>
      <c r="B878" s="38"/>
      <c r="C878" s="19"/>
      <c r="D878" s="9"/>
      <c r="E878" s="9"/>
      <c r="F878" s="7"/>
      <c r="G878" s="9"/>
    </row>
    <row r="879" spans="1:7">
      <c r="A879" s="19"/>
      <c r="B879" s="38"/>
      <c r="C879" s="25"/>
      <c r="D879" s="9"/>
      <c r="E879" s="9"/>
      <c r="F879" s="7"/>
      <c r="G879" s="9"/>
    </row>
    <row r="880" spans="1:7">
      <c r="A880" s="19"/>
      <c r="B880" s="38"/>
      <c r="C880" s="25"/>
      <c r="D880" s="9"/>
      <c r="E880" s="9"/>
      <c r="F880" s="7"/>
      <c r="G880" s="9"/>
    </row>
    <row r="881" spans="1:7">
      <c r="A881" s="19"/>
      <c r="B881" s="38"/>
      <c r="C881" s="19"/>
      <c r="D881" s="9"/>
      <c r="E881" s="9"/>
      <c r="F881" s="7"/>
      <c r="G881" s="9"/>
    </row>
    <row r="882" spans="1:7">
      <c r="A882" s="19"/>
      <c r="B882" s="38"/>
      <c r="C882" s="25"/>
      <c r="D882" s="9"/>
      <c r="E882" s="9"/>
      <c r="F882" s="7"/>
      <c r="G882" s="9"/>
    </row>
    <row r="883" spans="1:7">
      <c r="A883" s="19"/>
      <c r="B883" s="38"/>
      <c r="C883" s="25"/>
      <c r="D883" s="9"/>
      <c r="E883" s="9"/>
      <c r="F883" s="7"/>
      <c r="G883" s="9"/>
    </row>
    <row r="884" spans="1:7">
      <c r="A884" s="19"/>
      <c r="B884" s="40"/>
      <c r="C884" s="26"/>
      <c r="D884" s="9"/>
      <c r="E884" s="9"/>
      <c r="F884" s="7"/>
      <c r="G884" s="9"/>
    </row>
    <row r="885" spans="1:7">
      <c r="A885" s="19"/>
      <c r="B885" s="40"/>
      <c r="C885" s="26"/>
      <c r="D885" s="9"/>
      <c r="E885" s="9"/>
      <c r="F885" s="7"/>
      <c r="G885" s="9"/>
    </row>
    <row r="886" spans="1:7">
      <c r="A886" s="28"/>
      <c r="B886" s="40"/>
      <c r="C886" s="26"/>
      <c r="D886" s="9"/>
      <c r="E886" s="9"/>
      <c r="F886" s="7"/>
      <c r="G886" s="9"/>
    </row>
    <row r="887" spans="1:7">
      <c r="A887" s="19"/>
      <c r="B887" s="38"/>
      <c r="C887" s="21"/>
      <c r="D887" s="9"/>
      <c r="E887" s="9"/>
      <c r="F887" s="7"/>
      <c r="G887" s="9"/>
    </row>
    <row r="888" spans="1:7">
      <c r="A888" s="19"/>
      <c r="B888" s="8"/>
      <c r="C888" s="19"/>
      <c r="D888" s="9"/>
      <c r="E888" s="9"/>
      <c r="F888" s="7"/>
      <c r="G888" s="9"/>
    </row>
    <row r="889" spans="1:7">
      <c r="A889" s="19"/>
      <c r="B889" s="8"/>
      <c r="C889" s="19"/>
      <c r="D889" s="9"/>
      <c r="E889" s="9"/>
      <c r="F889" s="7"/>
      <c r="G889" s="9"/>
    </row>
    <row r="890" spans="1:7">
      <c r="A890" s="19"/>
      <c r="B890" s="8"/>
      <c r="C890" s="19"/>
      <c r="D890" s="9"/>
      <c r="E890" s="9"/>
      <c r="F890" s="7"/>
      <c r="G890" s="9"/>
    </row>
    <row r="891" spans="1:7">
      <c r="A891" s="19"/>
      <c r="B891" s="8"/>
      <c r="C891" s="19"/>
      <c r="D891" s="9"/>
      <c r="E891" s="9"/>
      <c r="F891" s="7"/>
      <c r="G891" s="9"/>
    </row>
    <row r="892" spans="1:7">
      <c r="A892" s="19"/>
      <c r="B892" s="8"/>
      <c r="C892" s="19"/>
      <c r="D892" s="9"/>
      <c r="E892" s="9"/>
      <c r="F892" s="7"/>
      <c r="G892" s="9"/>
    </row>
    <row r="893" spans="1:7">
      <c r="A893" s="19"/>
      <c r="B893" s="8"/>
      <c r="C893" s="19"/>
      <c r="D893" s="9"/>
      <c r="E893" s="9"/>
      <c r="F893" s="7"/>
      <c r="G893" s="9"/>
    </row>
    <row r="894" spans="1:7">
      <c r="A894" s="19"/>
      <c r="B894" s="8"/>
      <c r="C894" s="19"/>
      <c r="D894" s="9"/>
      <c r="E894" s="9"/>
      <c r="F894" s="7"/>
      <c r="G894" s="9"/>
    </row>
    <row r="895" spans="1:7">
      <c r="A895" s="19"/>
      <c r="B895" s="8"/>
      <c r="C895" s="19"/>
      <c r="D895" s="9"/>
      <c r="E895" s="9"/>
      <c r="F895" s="7"/>
      <c r="G895" s="9"/>
    </row>
    <row r="896" spans="1:7">
      <c r="A896" s="19"/>
      <c r="B896" s="8"/>
      <c r="C896" s="19"/>
      <c r="D896" s="9"/>
      <c r="E896" s="9"/>
      <c r="F896" s="7"/>
      <c r="G896" s="9"/>
    </row>
    <row r="897" spans="1:7">
      <c r="A897" s="19"/>
      <c r="B897" s="8"/>
      <c r="C897" s="19"/>
      <c r="D897" s="9"/>
      <c r="E897" s="9"/>
      <c r="F897" s="7"/>
      <c r="G897" s="9"/>
    </row>
    <row r="898" spans="1:7">
      <c r="A898" s="19"/>
      <c r="B898" s="8"/>
      <c r="C898" s="19"/>
      <c r="D898" s="9"/>
      <c r="E898" s="9"/>
      <c r="F898" s="7"/>
      <c r="G898" s="9"/>
    </row>
    <row r="899" spans="1:7">
      <c r="A899" s="19"/>
      <c r="B899" s="8"/>
      <c r="C899" s="19"/>
      <c r="D899" s="9"/>
      <c r="E899" s="9"/>
      <c r="F899" s="7"/>
      <c r="G899" s="9"/>
    </row>
    <row r="900" spans="1:7">
      <c r="A900" s="19"/>
      <c r="B900" s="8"/>
      <c r="C900" s="19"/>
      <c r="D900" s="9"/>
      <c r="E900" s="9"/>
      <c r="F900" s="7"/>
      <c r="G900" s="9"/>
    </row>
    <row r="901" spans="1:7">
      <c r="A901" s="19"/>
      <c r="B901" s="8"/>
      <c r="C901" s="19"/>
      <c r="D901" s="9"/>
      <c r="E901" s="9"/>
      <c r="F901" s="7"/>
      <c r="G901" s="9"/>
    </row>
    <row r="902" spans="1:7">
      <c r="A902" s="19"/>
      <c r="B902" s="38"/>
      <c r="C902" s="21"/>
      <c r="D902" s="9"/>
      <c r="E902" s="9"/>
      <c r="F902" s="7"/>
      <c r="G902" s="9"/>
    </row>
    <row r="903" spans="1:7">
      <c r="A903" s="28"/>
      <c r="B903" s="40"/>
      <c r="C903" s="23"/>
      <c r="D903" s="9"/>
      <c r="E903" s="9"/>
      <c r="F903" s="7"/>
      <c r="G903" s="9"/>
    </row>
    <row r="904" spans="1:7">
      <c r="A904" s="19"/>
      <c r="B904" s="8"/>
      <c r="C904" s="19"/>
      <c r="D904" s="9"/>
      <c r="E904" s="9"/>
      <c r="F904" s="7"/>
      <c r="G904" s="9"/>
    </row>
    <row r="905" spans="1:7">
      <c r="A905" s="19"/>
      <c r="B905" s="8"/>
      <c r="C905" s="19"/>
      <c r="D905" s="9"/>
      <c r="E905" s="9"/>
      <c r="F905" s="7"/>
      <c r="G905" s="9"/>
    </row>
    <row r="906" spans="1:7">
      <c r="A906" s="19"/>
      <c r="B906" s="8"/>
      <c r="C906" s="19"/>
      <c r="D906" s="9"/>
      <c r="E906" s="9"/>
      <c r="F906" s="7"/>
      <c r="G906" s="9"/>
    </row>
    <row r="907" spans="1:7">
      <c r="A907" s="19"/>
      <c r="B907" s="8"/>
      <c r="C907" s="19"/>
      <c r="D907" s="9"/>
      <c r="E907" s="9"/>
      <c r="F907" s="7"/>
      <c r="G907" s="9"/>
    </row>
    <row r="908" spans="1:7">
      <c r="A908" s="19"/>
      <c r="B908" s="8"/>
      <c r="C908" s="19"/>
      <c r="D908" s="9"/>
      <c r="E908" s="9"/>
      <c r="F908" s="7"/>
      <c r="G908" s="9"/>
    </row>
    <row r="909" spans="1:7">
      <c r="A909" s="19"/>
      <c r="B909" s="8"/>
      <c r="C909" s="19"/>
      <c r="D909" s="9"/>
      <c r="E909" s="9"/>
      <c r="F909" s="7"/>
      <c r="G909" s="9"/>
    </row>
    <row r="910" spans="1:7">
      <c r="A910" s="19"/>
      <c r="B910" s="8"/>
      <c r="C910" s="19"/>
      <c r="D910" s="9"/>
      <c r="E910" s="9"/>
      <c r="F910" s="7"/>
      <c r="G910" s="9"/>
    </row>
    <row r="911" spans="1:7">
      <c r="A911" s="19"/>
      <c r="B911" s="8"/>
      <c r="C911" s="19"/>
      <c r="D911" s="9"/>
      <c r="E911" s="9"/>
      <c r="F911" s="7"/>
      <c r="G911" s="9"/>
    </row>
    <row r="912" spans="1:7">
      <c r="A912" s="19"/>
      <c r="B912" s="8"/>
      <c r="C912" s="19"/>
      <c r="D912" s="9"/>
      <c r="E912" s="9"/>
      <c r="F912" s="7"/>
      <c r="G912" s="9"/>
    </row>
    <row r="913" spans="1:7">
      <c r="A913" s="19"/>
      <c r="B913" s="8"/>
      <c r="C913" s="19"/>
      <c r="D913" s="9"/>
      <c r="E913" s="9"/>
      <c r="F913" s="7"/>
      <c r="G913" s="9"/>
    </row>
    <row r="914" spans="1:7">
      <c r="A914" s="19"/>
      <c r="B914" s="8"/>
      <c r="C914" s="19"/>
      <c r="D914" s="9"/>
      <c r="E914" s="9"/>
      <c r="F914" s="7"/>
      <c r="G914" s="9"/>
    </row>
    <row r="915" spans="1:7">
      <c r="A915" s="19"/>
      <c r="B915" s="38"/>
      <c r="C915" s="21"/>
      <c r="D915" s="9"/>
      <c r="E915" s="9"/>
      <c r="F915" s="7"/>
      <c r="G915" s="9"/>
    </row>
    <row r="916" spans="1:7">
      <c r="A916" s="19"/>
      <c r="B916" s="8"/>
      <c r="C916" s="19"/>
      <c r="D916" s="9"/>
      <c r="E916" s="9"/>
      <c r="F916" s="7"/>
      <c r="G916" s="9"/>
    </row>
    <row r="917" spans="1:7">
      <c r="A917" s="19"/>
      <c r="B917" s="8" t="s">
        <v>556</v>
      </c>
      <c r="C917" s="19"/>
      <c r="D917" s="9"/>
      <c r="E917" s="9">
        <f t="shared" ref="E917:E929" si="25">C917*D917</f>
        <v>0</v>
      </c>
      <c r="F917" s="7">
        <v>5</v>
      </c>
      <c r="G917" s="9">
        <f t="shared" ref="G917:G929" si="26">E917/F917</f>
        <v>0</v>
      </c>
    </row>
    <row r="918" spans="1:7">
      <c r="A918" s="19"/>
      <c r="B918" s="8"/>
      <c r="C918" s="19"/>
      <c r="D918" s="9"/>
      <c r="E918" s="9"/>
      <c r="F918" s="7"/>
      <c r="G918" s="9"/>
    </row>
    <row r="919" spans="1:7">
      <c r="A919" s="19"/>
      <c r="B919" s="8"/>
      <c r="C919" s="19"/>
      <c r="D919" s="9"/>
      <c r="E919" s="9"/>
      <c r="F919" s="7"/>
      <c r="G919" s="9"/>
    </row>
    <row r="920" spans="1:7">
      <c r="A920" s="19"/>
      <c r="B920" s="8"/>
      <c r="C920" s="19"/>
      <c r="D920" s="9"/>
      <c r="E920" s="9"/>
      <c r="F920" s="7"/>
      <c r="G920" s="9"/>
    </row>
    <row r="921" spans="1:7">
      <c r="A921" s="19"/>
      <c r="B921" s="8"/>
      <c r="C921" s="19"/>
      <c r="D921" s="9"/>
      <c r="E921" s="9"/>
      <c r="F921" s="7"/>
      <c r="G921" s="9"/>
    </row>
    <row r="922" spans="1:7">
      <c r="A922" s="19"/>
      <c r="B922" s="8"/>
      <c r="C922" s="19"/>
      <c r="D922" s="9"/>
      <c r="E922" s="9"/>
      <c r="F922" s="7"/>
      <c r="G922" s="9"/>
    </row>
    <row r="923" spans="1:7">
      <c r="A923" s="19"/>
      <c r="B923" s="8"/>
      <c r="C923" s="19"/>
      <c r="D923" s="9"/>
      <c r="E923" s="9"/>
      <c r="F923" s="7"/>
      <c r="G923" s="9"/>
    </row>
    <row r="924" spans="1:7">
      <c r="A924" s="19"/>
      <c r="B924" s="8"/>
      <c r="C924" s="19"/>
      <c r="D924" s="9"/>
      <c r="E924" s="9"/>
      <c r="F924" s="7"/>
      <c r="G924" s="9"/>
    </row>
    <row r="925" spans="1:7">
      <c r="A925" s="19"/>
      <c r="B925" s="8"/>
      <c r="C925" s="19"/>
      <c r="D925" s="9"/>
      <c r="E925" s="9"/>
      <c r="F925" s="7"/>
      <c r="G925" s="9"/>
    </row>
    <row r="926" spans="1:7">
      <c r="A926" s="19"/>
      <c r="B926" s="8"/>
      <c r="C926" s="19"/>
      <c r="D926" s="9"/>
      <c r="E926" s="9"/>
      <c r="F926" s="7"/>
      <c r="G926" s="9"/>
    </row>
    <row r="927" spans="1:7">
      <c r="A927" s="19"/>
      <c r="B927" s="8"/>
      <c r="C927" s="19"/>
      <c r="D927" s="9"/>
      <c r="E927" s="9"/>
      <c r="F927" s="7"/>
      <c r="G927" s="9"/>
    </row>
    <row r="928" spans="1:7">
      <c r="A928" s="19"/>
      <c r="B928" s="8"/>
      <c r="C928" s="19"/>
      <c r="D928" s="9"/>
      <c r="E928" s="9"/>
      <c r="F928" s="7"/>
      <c r="G928" s="9"/>
    </row>
    <row r="929" spans="1:7">
      <c r="A929" s="19">
        <v>12</v>
      </c>
      <c r="B929" s="8" t="s">
        <v>413</v>
      </c>
      <c r="C929" s="19">
        <v>1</v>
      </c>
      <c r="D929" s="9">
        <v>12500000</v>
      </c>
      <c r="E929" s="9">
        <f t="shared" si="25"/>
        <v>12500000</v>
      </c>
      <c r="F929" s="7">
        <v>5</v>
      </c>
      <c r="G929" s="9">
        <f t="shared" si="26"/>
        <v>2500000</v>
      </c>
    </row>
    <row r="930" spans="1:7">
      <c r="A930" s="19"/>
      <c r="B930" s="38"/>
      <c r="C930" s="21"/>
      <c r="D930" s="9"/>
      <c r="E930" s="9"/>
      <c r="F930" s="7"/>
      <c r="G930" s="9"/>
    </row>
    <row r="931" spans="1:7">
      <c r="A931" s="19"/>
      <c r="B931" s="38"/>
      <c r="C931" s="21"/>
      <c r="D931" s="9"/>
      <c r="E931" s="9"/>
      <c r="F931" s="7"/>
      <c r="G931" s="9"/>
    </row>
    <row r="932" spans="1:7">
      <c r="A932" s="19"/>
      <c r="B932" s="38"/>
      <c r="C932" s="21"/>
      <c r="D932" s="9"/>
      <c r="E932" s="9"/>
      <c r="F932" s="7"/>
      <c r="G932" s="9"/>
    </row>
    <row r="933" spans="1:7">
      <c r="A933" s="19"/>
      <c r="B933" s="8"/>
      <c r="C933" s="19"/>
      <c r="D933" s="9"/>
      <c r="E933" s="9"/>
      <c r="F933" s="7"/>
      <c r="G933" s="9"/>
    </row>
    <row r="934" spans="1:7">
      <c r="A934" s="19"/>
      <c r="B934" s="8"/>
      <c r="C934" s="19"/>
      <c r="D934" s="9"/>
      <c r="E934" s="9"/>
      <c r="F934" s="7"/>
      <c r="G934" s="9"/>
    </row>
    <row r="935" spans="1:7">
      <c r="A935" s="19"/>
      <c r="B935" s="8"/>
      <c r="C935" s="19"/>
      <c r="D935" s="9"/>
      <c r="E935" s="9"/>
      <c r="F935" s="7"/>
      <c r="G935" s="9"/>
    </row>
    <row r="936" spans="1:7">
      <c r="A936" s="19"/>
      <c r="B936" s="8"/>
      <c r="C936" s="19"/>
      <c r="D936" s="9"/>
      <c r="E936" s="9"/>
      <c r="F936" s="7"/>
      <c r="G936" s="9"/>
    </row>
    <row r="937" spans="1:7">
      <c r="A937" s="19"/>
      <c r="B937" s="8"/>
      <c r="C937" s="19"/>
      <c r="D937" s="9"/>
      <c r="E937" s="9"/>
      <c r="F937" s="7"/>
      <c r="G937" s="9"/>
    </row>
    <row r="938" spans="1:7">
      <c r="A938" s="19"/>
      <c r="B938" s="8"/>
      <c r="C938" s="19"/>
      <c r="D938" s="9"/>
      <c r="E938" s="9"/>
      <c r="F938" s="7"/>
      <c r="G938" s="9"/>
    </row>
    <row r="939" spans="1:7">
      <c r="A939" s="19"/>
      <c r="B939" s="8"/>
      <c r="C939" s="19"/>
      <c r="D939" s="9"/>
      <c r="E939" s="9"/>
      <c r="F939" s="7"/>
      <c r="G939" s="9"/>
    </row>
    <row r="940" spans="1:7">
      <c r="A940" s="19"/>
      <c r="B940" s="8"/>
      <c r="C940" s="19"/>
      <c r="D940" s="9"/>
      <c r="E940" s="9"/>
      <c r="F940" s="7"/>
      <c r="G940" s="9"/>
    </row>
    <row r="941" spans="1:7">
      <c r="A941" s="19"/>
      <c r="B941" s="8"/>
      <c r="C941" s="19"/>
      <c r="D941" s="9"/>
      <c r="E941" s="9"/>
      <c r="F941" s="7"/>
      <c r="G941" s="9"/>
    </row>
    <row r="942" spans="1:7">
      <c r="A942" s="19"/>
      <c r="B942" s="8"/>
      <c r="C942" s="19"/>
      <c r="D942" s="9"/>
      <c r="E942" s="9"/>
      <c r="F942" s="7"/>
      <c r="G942" s="9"/>
    </row>
    <row r="943" spans="1:7">
      <c r="A943" s="19"/>
      <c r="B943" s="8"/>
      <c r="C943" s="19"/>
      <c r="D943" s="9"/>
      <c r="E943" s="9"/>
      <c r="F943" s="7"/>
      <c r="G943" s="9"/>
    </row>
    <row r="944" spans="1:7">
      <c r="A944" s="19"/>
      <c r="B944" s="38"/>
      <c r="C944" s="21"/>
      <c r="D944" s="9"/>
      <c r="E944" s="9"/>
      <c r="F944" s="7"/>
      <c r="G944" s="9"/>
    </row>
    <row r="945" spans="1:7">
      <c r="A945" s="19"/>
      <c r="B945" s="38"/>
      <c r="C945" s="21"/>
      <c r="D945" s="9"/>
      <c r="E945" s="9"/>
      <c r="F945" s="7"/>
      <c r="G945" s="9"/>
    </row>
    <row r="946" spans="1:7">
      <c r="A946" s="19"/>
      <c r="B946" s="38"/>
      <c r="C946" s="21"/>
      <c r="D946" s="9"/>
      <c r="E946" s="9"/>
      <c r="F946" s="7"/>
      <c r="G946" s="9"/>
    </row>
    <row r="947" spans="1:7">
      <c r="A947" s="19"/>
      <c r="B947" s="8"/>
      <c r="C947" s="19"/>
      <c r="D947" s="9"/>
      <c r="E947" s="9"/>
      <c r="F947" s="7"/>
      <c r="G947" s="9"/>
    </row>
    <row r="948" spans="1:7">
      <c r="A948" s="19"/>
      <c r="B948" s="8"/>
      <c r="C948" s="19"/>
      <c r="D948" s="9"/>
      <c r="E948" s="9"/>
      <c r="F948" s="7"/>
      <c r="G948" s="9"/>
    </row>
    <row r="949" spans="1:7">
      <c r="A949" s="19"/>
      <c r="B949" s="8"/>
      <c r="C949" s="19"/>
      <c r="D949" s="9"/>
      <c r="E949" s="9"/>
      <c r="F949" s="7"/>
      <c r="G949" s="9"/>
    </row>
    <row r="950" spans="1:7">
      <c r="A950" s="19"/>
      <c r="B950" s="8"/>
      <c r="C950" s="19"/>
      <c r="D950" s="9"/>
      <c r="E950" s="9"/>
      <c r="F950" s="7"/>
      <c r="G950" s="9"/>
    </row>
    <row r="951" spans="1:7">
      <c r="A951" s="19"/>
      <c r="B951" s="8"/>
      <c r="C951" s="19"/>
      <c r="D951" s="9"/>
      <c r="E951" s="9"/>
      <c r="F951" s="7"/>
      <c r="G951" s="9"/>
    </row>
    <row r="952" spans="1:7">
      <c r="A952" s="19"/>
      <c r="B952" s="8"/>
      <c r="C952" s="19"/>
      <c r="D952" s="9"/>
      <c r="E952" s="9"/>
      <c r="F952" s="7"/>
      <c r="G952" s="9"/>
    </row>
    <row r="953" spans="1:7">
      <c r="A953" s="19"/>
      <c r="B953" s="8"/>
      <c r="C953" s="19"/>
      <c r="D953" s="9"/>
      <c r="E953" s="9"/>
      <c r="F953" s="7"/>
      <c r="G953" s="9"/>
    </row>
    <row r="954" spans="1:7">
      <c r="A954" s="19"/>
      <c r="B954" s="8"/>
      <c r="C954" s="19"/>
      <c r="D954" s="9"/>
      <c r="E954" s="9"/>
      <c r="F954" s="7"/>
      <c r="G954" s="9"/>
    </row>
    <row r="955" spans="1:7">
      <c r="A955" s="19"/>
      <c r="B955" s="8"/>
      <c r="C955" s="19"/>
      <c r="D955" s="9"/>
      <c r="E955" s="9"/>
      <c r="F955" s="7"/>
      <c r="G955" s="9"/>
    </row>
    <row r="956" spans="1:7">
      <c r="A956" s="19"/>
      <c r="B956" s="8"/>
      <c r="C956" s="19"/>
      <c r="D956" s="9"/>
      <c r="E956" s="9"/>
      <c r="F956" s="7"/>
      <c r="G956" s="9"/>
    </row>
    <row r="957" spans="1:7">
      <c r="A957" s="19"/>
      <c r="B957" s="8"/>
      <c r="C957" s="19"/>
      <c r="D957" s="9"/>
      <c r="E957" s="9"/>
      <c r="F957" s="7"/>
      <c r="G957" s="9"/>
    </row>
    <row r="958" spans="1:7">
      <c r="A958" s="19"/>
      <c r="B958" s="38"/>
      <c r="C958" s="21"/>
      <c r="D958" s="9"/>
      <c r="E958" s="9"/>
      <c r="F958" s="7"/>
      <c r="G958" s="9"/>
    </row>
    <row r="959" spans="1:7">
      <c r="A959" s="19"/>
      <c r="B959" s="38"/>
      <c r="C959" s="21"/>
      <c r="D959" s="9"/>
      <c r="E959" s="9"/>
      <c r="F959" s="7"/>
      <c r="G959" s="9"/>
    </row>
    <row r="960" spans="1:7">
      <c r="A960" s="19"/>
      <c r="B960" s="38"/>
      <c r="C960" s="21"/>
      <c r="D960" s="9"/>
      <c r="E960" s="9"/>
      <c r="F960" s="7"/>
      <c r="G960" s="9"/>
    </row>
    <row r="961" spans="1:7">
      <c r="A961" s="19"/>
      <c r="B961" s="8"/>
      <c r="C961" s="19"/>
      <c r="D961" s="9"/>
      <c r="E961" s="9"/>
      <c r="F961" s="7"/>
      <c r="G961" s="9"/>
    </row>
    <row r="962" spans="1:7">
      <c r="A962" s="19"/>
      <c r="B962" s="8"/>
      <c r="C962" s="19"/>
      <c r="D962" s="9"/>
      <c r="E962" s="9"/>
      <c r="F962" s="7"/>
      <c r="G962" s="9"/>
    </row>
    <row r="963" spans="1:7">
      <c r="A963" s="19"/>
      <c r="B963" s="8"/>
      <c r="C963" s="19"/>
      <c r="D963" s="9"/>
      <c r="E963" s="9"/>
      <c r="F963" s="7"/>
      <c r="G963" s="9"/>
    </row>
    <row r="964" spans="1:7">
      <c r="A964" s="19"/>
      <c r="B964" s="8"/>
      <c r="C964" s="19"/>
      <c r="D964" s="9"/>
      <c r="E964" s="9"/>
      <c r="F964" s="7"/>
      <c r="G964" s="9"/>
    </row>
    <row r="965" spans="1:7">
      <c r="A965" s="19"/>
      <c r="B965" s="8"/>
      <c r="C965" s="19"/>
      <c r="D965" s="9"/>
      <c r="E965" s="9"/>
      <c r="F965" s="7"/>
      <c r="G965" s="9"/>
    </row>
    <row r="966" spans="1:7">
      <c r="A966" s="19"/>
      <c r="B966" s="8"/>
      <c r="C966" s="19"/>
      <c r="D966" s="9"/>
      <c r="E966" s="9"/>
      <c r="F966" s="7"/>
      <c r="G966" s="9"/>
    </row>
    <row r="967" spans="1:7">
      <c r="A967" s="19"/>
      <c r="B967" s="8"/>
      <c r="C967" s="19"/>
      <c r="D967" s="9"/>
      <c r="E967" s="9"/>
      <c r="F967" s="7"/>
      <c r="G967" s="9"/>
    </row>
    <row r="968" spans="1:7">
      <c r="A968" s="19"/>
      <c r="B968" s="8"/>
      <c r="C968" s="19"/>
      <c r="D968" s="9"/>
      <c r="E968" s="9"/>
      <c r="F968" s="7"/>
      <c r="G968" s="9"/>
    </row>
    <row r="969" spans="1:7">
      <c r="A969" s="19"/>
      <c r="B969" s="8"/>
      <c r="C969" s="19"/>
      <c r="D969" s="9"/>
      <c r="E969" s="9"/>
      <c r="F969" s="7"/>
      <c r="G969" s="9"/>
    </row>
    <row r="970" spans="1:7">
      <c r="A970" s="19"/>
      <c r="B970" s="8"/>
      <c r="C970" s="19"/>
      <c r="D970" s="9"/>
      <c r="E970" s="9"/>
      <c r="F970" s="7"/>
      <c r="G970" s="9"/>
    </row>
    <row r="971" spans="1:7">
      <c r="A971" s="19"/>
      <c r="B971" s="8"/>
      <c r="C971" s="19"/>
      <c r="D971" s="9"/>
      <c r="E971" s="9"/>
      <c r="F971" s="7"/>
      <c r="G971" s="9"/>
    </row>
    <row r="972" spans="1:7">
      <c r="A972" s="19"/>
      <c r="B972" s="8"/>
      <c r="C972" s="19"/>
      <c r="D972" s="9"/>
      <c r="E972" s="9"/>
      <c r="F972" s="7"/>
      <c r="G972" s="9"/>
    </row>
    <row r="973" spans="1:7">
      <c r="A973" s="19"/>
      <c r="B973" s="38"/>
      <c r="C973" s="21"/>
      <c r="D973" s="9"/>
      <c r="E973" s="9"/>
      <c r="F973" s="7"/>
      <c r="G973" s="9"/>
    </row>
    <row r="974" spans="1:7">
      <c r="A974" s="19"/>
      <c r="B974" s="38"/>
      <c r="C974" s="21"/>
      <c r="D974" s="9"/>
      <c r="E974" s="9"/>
      <c r="F974" s="7"/>
      <c r="G974" s="9"/>
    </row>
    <row r="975" spans="1:7">
      <c r="A975" s="19"/>
      <c r="B975" s="38" t="s">
        <v>561</v>
      </c>
      <c r="C975" s="21"/>
      <c r="D975" s="9"/>
      <c r="E975" s="9"/>
      <c r="F975" s="7"/>
      <c r="G975" s="9"/>
    </row>
    <row r="976" spans="1:7">
      <c r="A976" s="19"/>
      <c r="B976" s="8"/>
      <c r="C976" s="19"/>
      <c r="D976" s="9"/>
      <c r="E976" s="9"/>
      <c r="F976" s="7"/>
      <c r="G976" s="9"/>
    </row>
    <row r="977" spans="1:7">
      <c r="A977" s="19"/>
      <c r="B977" s="8"/>
      <c r="C977" s="19"/>
      <c r="D977" s="9"/>
      <c r="E977" s="9"/>
      <c r="F977" s="7"/>
      <c r="G977" s="9"/>
    </row>
    <row r="978" spans="1:7">
      <c r="A978" s="19"/>
      <c r="B978" s="8"/>
      <c r="C978" s="19"/>
      <c r="D978" s="9"/>
      <c r="E978" s="9"/>
      <c r="F978" s="7"/>
      <c r="G978" s="9"/>
    </row>
    <row r="979" spans="1:7">
      <c r="A979" s="19"/>
      <c r="B979" s="8"/>
      <c r="C979" s="19"/>
      <c r="D979" s="9"/>
      <c r="E979" s="9"/>
      <c r="F979" s="7"/>
      <c r="G979" s="9"/>
    </row>
    <row r="980" spans="1:7">
      <c r="A980" s="19"/>
      <c r="B980" s="8"/>
      <c r="C980" s="19"/>
      <c r="D980" s="9"/>
      <c r="E980" s="9"/>
      <c r="F980" s="7"/>
      <c r="G980" s="9"/>
    </row>
    <row r="981" spans="1:7">
      <c r="A981" s="19"/>
      <c r="B981" s="8"/>
      <c r="C981" s="19"/>
      <c r="D981" s="9"/>
      <c r="E981" s="9"/>
      <c r="F981" s="7"/>
      <c r="G981" s="9"/>
    </row>
    <row r="982" spans="1:7">
      <c r="A982" s="19"/>
      <c r="B982" s="8"/>
      <c r="C982" s="19"/>
      <c r="D982" s="9"/>
      <c r="E982" s="9"/>
      <c r="F982" s="7"/>
      <c r="G982" s="9"/>
    </row>
    <row r="983" spans="1:7">
      <c r="A983" s="19"/>
      <c r="B983" s="8"/>
      <c r="C983" s="19"/>
      <c r="D983" s="9"/>
      <c r="E983" s="9"/>
      <c r="F983" s="7"/>
      <c r="G983" s="9"/>
    </row>
    <row r="984" spans="1:7">
      <c r="A984" s="19"/>
      <c r="B984" s="8"/>
      <c r="C984" s="19"/>
      <c r="D984" s="9"/>
      <c r="E984" s="9"/>
      <c r="F984" s="7"/>
      <c r="G984" s="9"/>
    </row>
    <row r="985" spans="1:7">
      <c r="A985" s="19"/>
      <c r="B985" s="8"/>
      <c r="C985" s="19"/>
      <c r="D985" s="9"/>
      <c r="E985" s="9"/>
      <c r="F985" s="7"/>
      <c r="G985" s="9"/>
    </row>
    <row r="986" spans="1:7">
      <c r="A986" s="19"/>
      <c r="B986" s="8"/>
      <c r="C986" s="19"/>
      <c r="D986" s="9"/>
      <c r="E986" s="9"/>
      <c r="F986" s="7"/>
      <c r="G986" s="9"/>
    </row>
    <row r="987" spans="1:7">
      <c r="A987" s="19">
        <v>12</v>
      </c>
      <c r="B987" s="8" t="s">
        <v>413</v>
      </c>
      <c r="C987" s="19">
        <v>1</v>
      </c>
      <c r="D987" s="9">
        <v>12500000</v>
      </c>
      <c r="E987" s="9">
        <f t="shared" ref="E987" si="27">C987*D987</f>
        <v>12500000</v>
      </c>
      <c r="F987" s="7">
        <v>5</v>
      </c>
      <c r="G987" s="9">
        <f t="shared" ref="G987" si="28">E987/F987</f>
        <v>2500000</v>
      </c>
    </row>
    <row r="988" spans="1:7">
      <c r="A988" s="19"/>
      <c r="B988" s="8"/>
      <c r="C988" s="19"/>
      <c r="D988" s="9"/>
      <c r="E988" s="9"/>
      <c r="F988" s="7"/>
      <c r="G988" s="9"/>
    </row>
    <row r="989" spans="1:7">
      <c r="A989" s="19"/>
      <c r="B989" s="38"/>
      <c r="C989" s="21"/>
      <c r="D989" s="9"/>
      <c r="E989" s="9"/>
      <c r="F989" s="7"/>
      <c r="G989" s="9"/>
    </row>
    <row r="990" spans="1:7">
      <c r="A990" s="19"/>
      <c r="B990" s="38"/>
      <c r="C990" s="21"/>
      <c r="D990" s="9"/>
      <c r="E990" s="9"/>
      <c r="F990" s="7"/>
      <c r="G990" s="9"/>
    </row>
    <row r="991" spans="1:7">
      <c r="A991" s="19"/>
      <c r="B991" s="38"/>
      <c r="C991" s="21"/>
      <c r="D991" s="9"/>
      <c r="E991" s="9"/>
      <c r="F991" s="7"/>
      <c r="G991" s="9"/>
    </row>
    <row r="992" spans="1:7">
      <c r="A992" s="19"/>
      <c r="B992" s="8"/>
      <c r="C992" s="19"/>
      <c r="D992" s="9"/>
      <c r="E992" s="9"/>
      <c r="F992" s="7"/>
      <c r="G992" s="9"/>
    </row>
    <row r="993" spans="1:7">
      <c r="A993" s="19"/>
      <c r="B993" s="8"/>
      <c r="C993" s="19"/>
      <c r="D993" s="9"/>
      <c r="E993" s="9"/>
      <c r="F993" s="7"/>
      <c r="G993" s="9"/>
    </row>
    <row r="994" spans="1:7">
      <c r="A994" s="19"/>
      <c r="B994" s="8"/>
      <c r="C994" s="19"/>
      <c r="D994" s="9"/>
      <c r="E994" s="9"/>
      <c r="F994" s="7"/>
      <c r="G994" s="9"/>
    </row>
    <row r="995" spans="1:7">
      <c r="A995" s="19"/>
      <c r="B995" s="8"/>
      <c r="C995" s="19"/>
      <c r="D995" s="9"/>
      <c r="E995" s="9"/>
      <c r="F995" s="7"/>
      <c r="G995" s="9"/>
    </row>
    <row r="996" spans="1:7">
      <c r="A996" s="19"/>
      <c r="B996" s="8"/>
      <c r="C996" s="19"/>
      <c r="D996" s="9"/>
      <c r="E996" s="9"/>
      <c r="F996" s="7"/>
      <c r="G996" s="9"/>
    </row>
    <row r="997" spans="1:7">
      <c r="A997" s="19"/>
      <c r="B997" s="8"/>
      <c r="C997" s="19"/>
      <c r="D997" s="9"/>
      <c r="E997" s="9"/>
      <c r="F997" s="7"/>
      <c r="G997" s="9"/>
    </row>
    <row r="998" spans="1:7">
      <c r="A998" s="19"/>
      <c r="B998" s="8"/>
      <c r="C998" s="19"/>
      <c r="D998" s="9"/>
      <c r="E998" s="9"/>
      <c r="F998" s="7"/>
      <c r="G998" s="9"/>
    </row>
    <row r="999" spans="1:7">
      <c r="A999" s="19"/>
      <c r="B999" s="8"/>
      <c r="C999" s="19"/>
      <c r="D999" s="9"/>
      <c r="E999" s="9"/>
      <c r="F999" s="7"/>
      <c r="G999" s="9"/>
    </row>
    <row r="1000" spans="1:7">
      <c r="A1000" s="19"/>
      <c r="B1000" s="8"/>
      <c r="C1000" s="19"/>
      <c r="D1000" s="9"/>
      <c r="E1000" s="9"/>
      <c r="F1000" s="7"/>
      <c r="G1000" s="9"/>
    </row>
    <row r="1001" spans="1:7">
      <c r="A1001" s="19"/>
      <c r="B1001" s="8"/>
      <c r="C1001" s="19"/>
      <c r="D1001" s="9"/>
      <c r="E1001" s="9"/>
      <c r="F1001" s="7"/>
      <c r="G1001" s="9"/>
    </row>
    <row r="1002" spans="1:7">
      <c r="A1002" s="19"/>
      <c r="B1002" s="8"/>
      <c r="C1002" s="19"/>
      <c r="D1002" s="9"/>
      <c r="E1002" s="9"/>
      <c r="F1002" s="7"/>
      <c r="G1002" s="9"/>
    </row>
    <row r="1003" spans="1:7">
      <c r="A1003" s="19"/>
      <c r="B1003" s="8"/>
      <c r="C1003" s="19"/>
      <c r="D1003" s="9"/>
      <c r="E1003" s="9"/>
      <c r="F1003" s="7"/>
      <c r="G1003" s="9"/>
    </row>
    <row r="1004" spans="1:7">
      <c r="A1004" s="19"/>
      <c r="B1004" s="38"/>
      <c r="C1004" s="21"/>
      <c r="D1004" s="9"/>
      <c r="E1004" s="9"/>
      <c r="F1004" s="7"/>
      <c r="G1004" s="9"/>
    </row>
    <row r="1005" spans="1:7">
      <c r="A1005" s="19"/>
      <c r="B1005" s="38"/>
      <c r="C1005" s="21"/>
      <c r="D1005" s="9"/>
      <c r="E1005" s="9"/>
      <c r="F1005" s="7"/>
      <c r="G1005" s="9"/>
    </row>
    <row r="1006" spans="1:7">
      <c r="A1006" s="19"/>
      <c r="B1006" s="38"/>
      <c r="C1006" s="21"/>
      <c r="D1006" s="9"/>
      <c r="E1006" s="9"/>
      <c r="F1006" s="7"/>
      <c r="G1006" s="9"/>
    </row>
    <row r="1007" spans="1:7">
      <c r="A1007" s="19"/>
      <c r="B1007" s="8"/>
      <c r="C1007" s="19"/>
      <c r="D1007" s="9"/>
      <c r="E1007" s="9"/>
      <c r="F1007" s="7"/>
      <c r="G1007" s="9"/>
    </row>
    <row r="1008" spans="1:7">
      <c r="A1008" s="19"/>
      <c r="B1008" s="8"/>
      <c r="C1008" s="19"/>
      <c r="D1008" s="9"/>
      <c r="E1008" s="9"/>
      <c r="F1008" s="7"/>
      <c r="G1008" s="9"/>
    </row>
    <row r="1009" spans="1:7">
      <c r="A1009" s="19"/>
      <c r="B1009" s="8"/>
      <c r="C1009" s="19"/>
      <c r="D1009" s="9"/>
      <c r="E1009" s="9"/>
      <c r="F1009" s="7"/>
      <c r="G1009" s="9"/>
    </row>
    <row r="1010" spans="1:7">
      <c r="A1010" s="19"/>
      <c r="B1010" s="8"/>
      <c r="C1010" s="19"/>
      <c r="D1010" s="9"/>
      <c r="E1010" s="9"/>
      <c r="F1010" s="7"/>
      <c r="G1010" s="9"/>
    </row>
    <row r="1011" spans="1:7">
      <c r="A1011" s="19"/>
      <c r="B1011" s="8"/>
      <c r="C1011" s="19"/>
      <c r="D1011" s="9"/>
      <c r="E1011" s="9"/>
      <c r="F1011" s="7"/>
      <c r="G1011" s="9"/>
    </row>
    <row r="1012" spans="1:7">
      <c r="A1012" s="19"/>
      <c r="B1012" s="8"/>
      <c r="C1012" s="19"/>
      <c r="D1012" s="9"/>
      <c r="E1012" s="9"/>
      <c r="F1012" s="7"/>
      <c r="G1012" s="9"/>
    </row>
    <row r="1013" spans="1:7">
      <c r="A1013" s="19"/>
      <c r="B1013" s="8"/>
      <c r="C1013" s="19"/>
      <c r="D1013" s="9"/>
      <c r="E1013" s="9"/>
      <c r="F1013" s="7"/>
      <c r="G1013" s="9"/>
    </row>
    <row r="1014" spans="1:7">
      <c r="A1014" s="19"/>
      <c r="B1014" s="8"/>
      <c r="C1014" s="19"/>
      <c r="D1014" s="9"/>
      <c r="E1014" s="9"/>
      <c r="F1014" s="7"/>
      <c r="G1014" s="9"/>
    </row>
    <row r="1015" spans="1:7">
      <c r="A1015" s="19"/>
      <c r="B1015" s="8"/>
      <c r="C1015" s="19"/>
      <c r="D1015" s="9"/>
      <c r="E1015" s="9"/>
      <c r="F1015" s="7"/>
      <c r="G1015" s="9"/>
    </row>
    <row r="1016" spans="1:7">
      <c r="A1016" s="19"/>
      <c r="B1016" s="8"/>
      <c r="C1016" s="19"/>
      <c r="D1016" s="9"/>
      <c r="E1016" s="9"/>
      <c r="F1016" s="7"/>
      <c r="G1016" s="9"/>
    </row>
    <row r="1017" spans="1:7">
      <c r="A1017" s="19"/>
      <c r="B1017" s="8"/>
      <c r="C1017" s="19"/>
      <c r="D1017" s="9"/>
      <c r="E1017" s="9"/>
      <c r="F1017" s="7"/>
      <c r="G1017" s="9"/>
    </row>
    <row r="1018" spans="1:7">
      <c r="A1018" s="19"/>
      <c r="B1018" s="38"/>
      <c r="C1018" s="21"/>
      <c r="D1018" s="9"/>
      <c r="E1018" s="9"/>
      <c r="F1018" s="7"/>
      <c r="G1018" s="9"/>
    </row>
    <row r="1019" spans="1:7">
      <c r="A1019" s="19"/>
      <c r="B1019" s="38"/>
      <c r="C1019" s="21"/>
      <c r="D1019" s="9"/>
      <c r="E1019" s="9"/>
      <c r="F1019" s="7"/>
      <c r="G1019" s="9"/>
    </row>
    <row r="1020" spans="1:7">
      <c r="A1020" s="19"/>
      <c r="B1020" s="38"/>
      <c r="C1020" s="21"/>
      <c r="D1020" s="9"/>
      <c r="E1020" s="9"/>
      <c r="F1020" s="7"/>
      <c r="G1020" s="9"/>
    </row>
    <row r="1021" spans="1:7">
      <c r="A1021" s="19"/>
      <c r="B1021" s="8"/>
      <c r="C1021" s="19"/>
      <c r="D1021" s="9"/>
      <c r="E1021" s="9"/>
      <c r="F1021" s="7"/>
      <c r="G1021" s="9"/>
    </row>
    <row r="1022" spans="1:7">
      <c r="A1022" s="19"/>
      <c r="B1022" s="8"/>
      <c r="C1022" s="19"/>
      <c r="D1022" s="9"/>
      <c r="E1022" s="9"/>
      <c r="F1022" s="7"/>
      <c r="G1022" s="9"/>
    </row>
    <row r="1023" spans="1:7">
      <c r="A1023" s="19"/>
      <c r="B1023" s="8"/>
      <c r="C1023" s="19"/>
      <c r="D1023" s="9"/>
      <c r="E1023" s="9"/>
      <c r="F1023" s="7"/>
      <c r="G1023" s="9"/>
    </row>
    <row r="1024" spans="1:7">
      <c r="A1024" s="19"/>
      <c r="B1024" s="8"/>
      <c r="C1024" s="19"/>
      <c r="D1024" s="9"/>
      <c r="E1024" s="9"/>
      <c r="F1024" s="7"/>
      <c r="G1024" s="9"/>
    </row>
    <row r="1025" spans="1:7">
      <c r="A1025" s="19"/>
      <c r="B1025" s="8"/>
      <c r="C1025" s="19"/>
      <c r="D1025" s="9"/>
      <c r="E1025" s="9"/>
      <c r="F1025" s="7"/>
      <c r="G1025" s="9"/>
    </row>
    <row r="1026" spans="1:7">
      <c r="A1026" s="19"/>
      <c r="B1026" s="8"/>
      <c r="C1026" s="19"/>
      <c r="D1026" s="9"/>
      <c r="E1026" s="9"/>
      <c r="F1026" s="7"/>
      <c r="G1026" s="9"/>
    </row>
    <row r="1027" spans="1:7">
      <c r="A1027" s="19"/>
      <c r="B1027" s="8"/>
      <c r="C1027" s="19"/>
      <c r="D1027" s="9"/>
      <c r="E1027" s="9"/>
      <c r="F1027" s="7"/>
      <c r="G1027" s="9"/>
    </row>
    <row r="1028" spans="1:7">
      <c r="A1028" s="19"/>
      <c r="B1028" s="8"/>
      <c r="C1028" s="19"/>
      <c r="D1028" s="9"/>
      <c r="E1028" s="9"/>
      <c r="F1028" s="7"/>
      <c r="G1028" s="9"/>
    </row>
    <row r="1029" spans="1:7">
      <c r="A1029" s="19"/>
      <c r="B1029" s="8"/>
      <c r="C1029" s="19"/>
      <c r="D1029" s="9"/>
      <c r="E1029" s="9"/>
      <c r="F1029" s="7"/>
      <c r="G1029" s="9"/>
    </row>
    <row r="1030" spans="1:7">
      <c r="A1030" s="19"/>
      <c r="B1030" s="8"/>
      <c r="C1030" s="19"/>
      <c r="D1030" s="9"/>
      <c r="E1030" s="9"/>
      <c r="F1030" s="7"/>
      <c r="G1030" s="9"/>
    </row>
    <row r="1031" spans="1:7">
      <c r="A1031" s="19"/>
      <c r="B1031" s="8"/>
      <c r="C1031" s="19"/>
      <c r="D1031" s="9"/>
      <c r="E1031" s="9"/>
      <c r="F1031" s="7"/>
      <c r="G1031" s="9"/>
    </row>
    <row r="1032" spans="1:7">
      <c r="A1032" s="19"/>
      <c r="B1032" s="38"/>
      <c r="C1032" s="21"/>
      <c r="D1032" s="9"/>
      <c r="E1032" s="9"/>
      <c r="F1032" s="7"/>
      <c r="G1032" s="9"/>
    </row>
    <row r="1033" spans="1:7">
      <c r="A1033" s="19"/>
      <c r="B1033" s="38"/>
      <c r="C1033" s="21"/>
      <c r="D1033" s="9"/>
      <c r="E1033" s="9"/>
      <c r="F1033" s="7"/>
      <c r="G1033" s="9"/>
    </row>
    <row r="1034" spans="1:7">
      <c r="A1034" s="19"/>
      <c r="B1034" s="38"/>
      <c r="C1034" s="21"/>
      <c r="D1034" s="9"/>
      <c r="E1034" s="9"/>
      <c r="F1034" s="7"/>
      <c r="G1034" s="9"/>
    </row>
    <row r="1035" spans="1:7">
      <c r="A1035" s="19"/>
      <c r="B1035" s="8"/>
      <c r="C1035" s="19"/>
      <c r="D1035" s="9"/>
      <c r="E1035" s="9"/>
      <c r="F1035" s="7"/>
      <c r="G1035" s="9"/>
    </row>
    <row r="1036" spans="1:7">
      <c r="A1036" s="19"/>
      <c r="B1036" s="8"/>
      <c r="C1036" s="19"/>
      <c r="D1036" s="9"/>
      <c r="E1036" s="9"/>
      <c r="F1036" s="7"/>
      <c r="G1036" s="9"/>
    </row>
    <row r="1037" spans="1:7">
      <c r="A1037" s="19"/>
      <c r="B1037" s="8"/>
      <c r="C1037" s="19"/>
      <c r="D1037" s="9"/>
      <c r="E1037" s="9"/>
      <c r="F1037" s="7"/>
      <c r="G1037" s="9"/>
    </row>
    <row r="1038" spans="1:7">
      <c r="A1038" s="19"/>
      <c r="B1038" s="8"/>
      <c r="C1038" s="19"/>
      <c r="D1038" s="9"/>
      <c r="E1038" s="9"/>
      <c r="F1038" s="7"/>
      <c r="G1038" s="9"/>
    </row>
    <row r="1039" spans="1:7">
      <c r="A1039" s="19"/>
      <c r="B1039" s="8"/>
      <c r="C1039" s="19"/>
      <c r="D1039" s="9"/>
      <c r="E1039" s="9"/>
      <c r="F1039" s="7"/>
      <c r="G1039" s="9"/>
    </row>
    <row r="1040" spans="1:7">
      <c r="A1040" s="19"/>
      <c r="B1040" s="8"/>
      <c r="C1040" s="19"/>
      <c r="D1040" s="9"/>
      <c r="E1040" s="9"/>
      <c r="F1040" s="7"/>
      <c r="G1040" s="9"/>
    </row>
    <row r="1041" spans="1:7">
      <c r="A1041" s="19"/>
      <c r="B1041" s="8"/>
      <c r="C1041" s="19"/>
      <c r="D1041" s="9"/>
      <c r="E1041" s="9"/>
      <c r="F1041" s="7"/>
      <c r="G1041" s="9"/>
    </row>
    <row r="1042" spans="1:7">
      <c r="A1042" s="19"/>
      <c r="B1042" s="8"/>
      <c r="C1042" s="19"/>
      <c r="D1042" s="9"/>
      <c r="E1042" s="9"/>
      <c r="F1042" s="7"/>
      <c r="G1042" s="9"/>
    </row>
    <row r="1043" spans="1:7">
      <c r="A1043" s="19"/>
      <c r="B1043" s="8"/>
      <c r="C1043" s="19"/>
      <c r="D1043" s="9"/>
      <c r="E1043" s="9"/>
      <c r="F1043" s="7"/>
      <c r="G1043" s="9"/>
    </row>
    <row r="1044" spans="1:7">
      <c r="A1044" s="19"/>
      <c r="B1044" s="8"/>
      <c r="C1044" s="19"/>
      <c r="D1044" s="9"/>
      <c r="E1044" s="9"/>
      <c r="F1044" s="7"/>
      <c r="G1044" s="9"/>
    </row>
    <row r="1045" spans="1:7">
      <c r="A1045" s="19"/>
      <c r="B1045" s="8"/>
      <c r="C1045" s="19"/>
      <c r="D1045" s="9"/>
      <c r="E1045" s="9"/>
      <c r="F1045" s="7"/>
      <c r="G1045" s="9"/>
    </row>
    <row r="1046" spans="1:7">
      <c r="A1046" s="19"/>
      <c r="B1046" s="8"/>
      <c r="C1046" s="19"/>
      <c r="D1046" s="9"/>
      <c r="E1046" s="9"/>
      <c r="F1046" s="7"/>
      <c r="G1046" s="9"/>
    </row>
    <row r="1047" spans="1:7">
      <c r="A1047" s="19"/>
      <c r="B1047" s="38"/>
      <c r="C1047" s="21"/>
      <c r="D1047" s="9"/>
      <c r="E1047" s="9"/>
      <c r="F1047" s="7"/>
      <c r="G1047" s="9"/>
    </row>
    <row r="1048" spans="1:7">
      <c r="A1048" s="19"/>
      <c r="B1048" s="8"/>
      <c r="C1048" s="19"/>
      <c r="D1048" s="9"/>
      <c r="E1048" s="9"/>
      <c r="F1048" s="7"/>
      <c r="G1048" s="9"/>
    </row>
    <row r="1049" spans="1:7">
      <c r="A1049" s="19"/>
      <c r="B1049" s="8" t="s">
        <v>567</v>
      </c>
      <c r="C1049" s="19"/>
      <c r="D1049" s="9"/>
      <c r="E1049" s="9"/>
      <c r="F1049" s="7"/>
      <c r="G1049" s="9"/>
    </row>
    <row r="1050" spans="1:7">
      <c r="A1050" s="19"/>
      <c r="B1050" s="8"/>
      <c r="C1050" s="19"/>
      <c r="D1050" s="9"/>
      <c r="E1050" s="9"/>
      <c r="F1050" s="7"/>
      <c r="G1050" s="9"/>
    </row>
    <row r="1051" spans="1:7">
      <c r="A1051" s="19"/>
      <c r="B1051" s="8"/>
      <c r="C1051" s="19"/>
      <c r="D1051" s="9"/>
      <c r="E1051" s="9"/>
      <c r="F1051" s="7"/>
      <c r="G1051" s="9"/>
    </row>
    <row r="1052" spans="1:7">
      <c r="A1052" s="19"/>
      <c r="B1052" s="8"/>
      <c r="C1052" s="19"/>
      <c r="D1052" s="9"/>
      <c r="E1052" s="9"/>
      <c r="F1052" s="7"/>
      <c r="G1052" s="9"/>
    </row>
    <row r="1053" spans="1:7">
      <c r="A1053" s="19"/>
      <c r="B1053" s="8"/>
      <c r="C1053" s="19"/>
      <c r="D1053" s="9"/>
      <c r="E1053" s="9"/>
      <c r="F1053" s="7"/>
      <c r="G1053" s="9"/>
    </row>
    <row r="1054" spans="1:7">
      <c r="A1054" s="19"/>
      <c r="B1054" s="8"/>
      <c r="C1054" s="19"/>
      <c r="D1054" s="9"/>
      <c r="E1054" s="9"/>
      <c r="F1054" s="7"/>
      <c r="G1054" s="9"/>
    </row>
    <row r="1055" spans="1:7">
      <c r="A1055" s="19"/>
      <c r="B1055" s="8"/>
      <c r="C1055" s="19"/>
      <c r="D1055" s="9"/>
      <c r="E1055" s="9"/>
      <c r="F1055" s="7"/>
      <c r="G1055" s="9"/>
    </row>
    <row r="1056" spans="1:7">
      <c r="A1056" s="19"/>
      <c r="B1056" s="8"/>
      <c r="C1056" s="19"/>
      <c r="D1056" s="9"/>
      <c r="E1056" s="9"/>
      <c r="F1056" s="7"/>
      <c r="G1056" s="9"/>
    </row>
    <row r="1057" spans="1:7">
      <c r="A1057" s="19"/>
      <c r="B1057" s="8"/>
      <c r="C1057" s="19"/>
      <c r="D1057" s="9"/>
      <c r="E1057" s="9"/>
      <c r="F1057" s="7"/>
      <c r="G1057" s="9"/>
    </row>
    <row r="1058" spans="1:7">
      <c r="A1058" s="19"/>
      <c r="B1058" s="8"/>
      <c r="C1058" s="19"/>
      <c r="D1058" s="9"/>
      <c r="E1058" s="9"/>
      <c r="F1058" s="7"/>
      <c r="G1058" s="9"/>
    </row>
    <row r="1059" spans="1:7">
      <c r="A1059" s="19"/>
      <c r="B1059" s="8"/>
      <c r="C1059" s="19"/>
      <c r="D1059" s="9"/>
      <c r="E1059" s="9"/>
      <c r="F1059" s="7"/>
      <c r="G1059" s="9"/>
    </row>
    <row r="1060" spans="1:7">
      <c r="A1060" s="19"/>
      <c r="B1060" s="8"/>
      <c r="C1060" s="19"/>
      <c r="D1060" s="9"/>
      <c r="E1060" s="9"/>
      <c r="F1060" s="7"/>
      <c r="G1060" s="9"/>
    </row>
    <row r="1061" spans="1:7">
      <c r="A1061" s="19"/>
      <c r="B1061" s="8"/>
      <c r="C1061" s="19"/>
      <c r="D1061" s="9"/>
      <c r="E1061" s="9"/>
      <c r="F1061" s="7"/>
      <c r="G1061" s="9"/>
    </row>
    <row r="1062" spans="1:7">
      <c r="A1062" s="19">
        <v>13</v>
      </c>
      <c r="B1062" s="8" t="s">
        <v>413</v>
      </c>
      <c r="C1062" s="19">
        <v>1</v>
      </c>
      <c r="D1062" s="9">
        <v>12500000</v>
      </c>
      <c r="E1062" s="9">
        <f t="shared" ref="E1062" si="29">C1062*D1062</f>
        <v>12500000</v>
      </c>
      <c r="F1062" s="7">
        <v>5</v>
      </c>
      <c r="G1062" s="9">
        <f t="shared" ref="G1062" si="30">E1062/F1062</f>
        <v>2500000</v>
      </c>
    </row>
    <row r="1063" spans="1:7">
      <c r="A1063" s="19"/>
      <c r="B1063" s="38"/>
      <c r="C1063" s="21"/>
      <c r="D1063" s="9"/>
      <c r="E1063" s="9"/>
      <c r="F1063" s="7"/>
      <c r="G1063" s="9"/>
    </row>
    <row r="1064" spans="1:7">
      <c r="A1064" s="19"/>
      <c r="B1064" s="38"/>
      <c r="C1064" s="21"/>
      <c r="D1064" s="9"/>
      <c r="E1064" s="9"/>
      <c r="F1064" s="7"/>
      <c r="G1064" s="9"/>
    </row>
    <row r="1065" spans="1:7">
      <c r="A1065" s="19"/>
      <c r="B1065" s="38"/>
      <c r="C1065" s="21"/>
      <c r="D1065" s="9"/>
      <c r="E1065" s="9"/>
      <c r="F1065" s="7"/>
      <c r="G1065" s="9"/>
    </row>
    <row r="1066" spans="1:7">
      <c r="A1066" s="19"/>
      <c r="B1066" s="8"/>
      <c r="C1066" s="19"/>
      <c r="D1066" s="9"/>
      <c r="E1066" s="9"/>
      <c r="F1066" s="7"/>
      <c r="G1066" s="9"/>
    </row>
    <row r="1067" spans="1:7">
      <c r="A1067" s="19"/>
      <c r="B1067" s="8"/>
      <c r="C1067" s="19"/>
      <c r="D1067" s="9"/>
      <c r="E1067" s="9"/>
      <c r="F1067" s="7"/>
      <c r="G1067" s="9"/>
    </row>
    <row r="1068" spans="1:7">
      <c r="A1068" s="19"/>
      <c r="B1068" s="8"/>
      <c r="C1068" s="19"/>
      <c r="D1068" s="9"/>
      <c r="E1068" s="9"/>
      <c r="F1068" s="7"/>
      <c r="G1068" s="9"/>
    </row>
    <row r="1069" spans="1:7">
      <c r="A1069" s="19"/>
      <c r="B1069" s="8"/>
      <c r="C1069" s="19"/>
      <c r="D1069" s="9"/>
      <c r="E1069" s="9"/>
      <c r="F1069" s="7"/>
      <c r="G1069" s="9"/>
    </row>
    <row r="1070" spans="1:7">
      <c r="A1070" s="19"/>
      <c r="B1070" s="8"/>
      <c r="C1070" s="19"/>
      <c r="D1070" s="9"/>
      <c r="E1070" s="9"/>
      <c r="F1070" s="7"/>
      <c r="G1070" s="9"/>
    </row>
    <row r="1071" spans="1:7">
      <c r="A1071" s="19"/>
      <c r="B1071" s="8"/>
      <c r="C1071" s="19"/>
      <c r="D1071" s="9"/>
      <c r="E1071" s="9"/>
      <c r="F1071" s="7"/>
      <c r="G1071" s="9"/>
    </row>
    <row r="1072" spans="1:7">
      <c r="A1072" s="19"/>
      <c r="B1072" s="8"/>
      <c r="C1072" s="19"/>
      <c r="D1072" s="9"/>
      <c r="E1072" s="9"/>
      <c r="F1072" s="7"/>
      <c r="G1072" s="9"/>
    </row>
    <row r="1073" spans="1:7">
      <c r="A1073" s="19"/>
      <c r="B1073" s="8"/>
      <c r="C1073" s="19"/>
      <c r="D1073" s="9"/>
      <c r="E1073" s="9"/>
      <c r="F1073" s="7"/>
      <c r="G1073" s="9"/>
    </row>
    <row r="1074" spans="1:7">
      <c r="A1074" s="19"/>
      <c r="B1074" s="8"/>
      <c r="C1074" s="19"/>
      <c r="D1074" s="9"/>
      <c r="E1074" s="9"/>
      <c r="F1074" s="7"/>
      <c r="G1074" s="9"/>
    </row>
    <row r="1075" spans="1:7">
      <c r="A1075" s="19"/>
      <c r="B1075" s="8"/>
      <c r="C1075" s="19"/>
      <c r="D1075" s="9"/>
      <c r="E1075" s="9"/>
      <c r="F1075" s="7"/>
      <c r="G1075" s="9"/>
    </row>
    <row r="1076" spans="1:7">
      <c r="A1076" s="19"/>
      <c r="B1076" s="8"/>
      <c r="C1076" s="19"/>
      <c r="D1076" s="9"/>
      <c r="E1076" s="9"/>
      <c r="F1076" s="7"/>
      <c r="G1076" s="9"/>
    </row>
    <row r="1077" spans="1:7">
      <c r="A1077" s="19"/>
      <c r="B1077" s="38"/>
      <c r="C1077" s="21"/>
      <c r="D1077" s="9"/>
      <c r="E1077" s="9"/>
      <c r="F1077" s="7"/>
      <c r="G1077" s="9"/>
    </row>
    <row r="1078" spans="1:7">
      <c r="A1078" s="19"/>
      <c r="B1078" s="38"/>
      <c r="C1078" s="21"/>
      <c r="D1078" s="9"/>
      <c r="E1078" s="9"/>
      <c r="F1078" s="7"/>
      <c r="G1078" s="9"/>
    </row>
    <row r="1079" spans="1:7">
      <c r="A1079" s="19"/>
      <c r="B1079" s="38"/>
      <c r="C1079" s="21"/>
      <c r="D1079" s="9"/>
      <c r="E1079" s="9"/>
      <c r="F1079" s="7"/>
      <c r="G1079" s="9"/>
    </row>
    <row r="1080" spans="1:7">
      <c r="A1080" s="19"/>
      <c r="B1080" s="8"/>
      <c r="C1080" s="19"/>
      <c r="D1080" s="9"/>
      <c r="E1080" s="9"/>
      <c r="F1080" s="7"/>
      <c r="G1080" s="9"/>
    </row>
    <row r="1081" spans="1:7">
      <c r="A1081" s="19"/>
      <c r="B1081" s="8"/>
      <c r="C1081" s="19"/>
      <c r="D1081" s="9"/>
      <c r="E1081" s="9"/>
      <c r="F1081" s="7"/>
      <c r="G1081" s="9"/>
    </row>
    <row r="1082" spans="1:7">
      <c r="A1082" s="19"/>
      <c r="B1082" s="8"/>
      <c r="C1082" s="19"/>
      <c r="D1082" s="9"/>
      <c r="E1082" s="9"/>
      <c r="F1082" s="7"/>
      <c r="G1082" s="9"/>
    </row>
    <row r="1083" spans="1:7">
      <c r="A1083" s="19"/>
      <c r="B1083" s="8"/>
      <c r="C1083" s="19"/>
      <c r="D1083" s="9"/>
      <c r="E1083" s="9"/>
      <c r="F1083" s="7"/>
      <c r="G1083" s="9"/>
    </row>
    <row r="1084" spans="1:7">
      <c r="A1084" s="19"/>
      <c r="B1084" s="8"/>
      <c r="C1084" s="19"/>
      <c r="D1084" s="9"/>
      <c r="E1084" s="9"/>
      <c r="F1084" s="7"/>
      <c r="G1084" s="9"/>
    </row>
    <row r="1085" spans="1:7">
      <c r="A1085" s="19"/>
      <c r="B1085" s="8"/>
      <c r="C1085" s="19"/>
      <c r="D1085" s="9"/>
      <c r="E1085" s="9"/>
      <c r="F1085" s="7"/>
      <c r="G1085" s="9"/>
    </row>
    <row r="1086" spans="1:7">
      <c r="A1086" s="19"/>
      <c r="B1086" s="8"/>
      <c r="C1086" s="19"/>
      <c r="D1086" s="9"/>
      <c r="E1086" s="9"/>
      <c r="F1086" s="7"/>
      <c r="G1086" s="9"/>
    </row>
    <row r="1087" spans="1:7">
      <c r="A1087" s="19"/>
      <c r="B1087" s="8"/>
      <c r="C1087" s="19"/>
      <c r="D1087" s="9"/>
      <c r="E1087" s="9"/>
      <c r="F1087" s="7"/>
      <c r="G1087" s="9"/>
    </row>
    <row r="1088" spans="1:7">
      <c r="A1088" s="19"/>
      <c r="B1088" s="8"/>
      <c r="C1088" s="19"/>
      <c r="D1088" s="9"/>
      <c r="E1088" s="9"/>
      <c r="F1088" s="7"/>
      <c r="G1088" s="9"/>
    </row>
    <row r="1089" spans="1:7">
      <c r="A1089" s="19"/>
      <c r="B1089" s="8"/>
      <c r="C1089" s="19"/>
      <c r="D1089" s="9"/>
      <c r="E1089" s="9"/>
      <c r="F1089" s="7"/>
      <c r="G1089" s="9"/>
    </row>
    <row r="1090" spans="1:7">
      <c r="A1090" s="19"/>
      <c r="B1090" s="38"/>
      <c r="C1090" s="21"/>
      <c r="D1090" s="9"/>
      <c r="E1090" s="9"/>
      <c r="F1090" s="7"/>
      <c r="G1090" s="9"/>
    </row>
    <row r="1091" spans="1:7">
      <c r="A1091" s="19"/>
      <c r="B1091" s="38"/>
      <c r="C1091" s="21"/>
      <c r="D1091" s="9"/>
      <c r="E1091" s="9"/>
      <c r="F1091" s="7"/>
      <c r="G1091" s="9"/>
    </row>
    <row r="1092" spans="1:7">
      <c r="A1092" s="19"/>
      <c r="B1092" s="8"/>
      <c r="C1092" s="19"/>
      <c r="D1092" s="9"/>
      <c r="E1092" s="9"/>
      <c r="F1092" s="7"/>
      <c r="G1092" s="9"/>
    </row>
    <row r="1093" spans="1:7">
      <c r="A1093" s="19"/>
      <c r="B1093" s="8"/>
      <c r="C1093" s="19"/>
      <c r="D1093" s="9"/>
      <c r="E1093" s="9"/>
      <c r="F1093" s="7"/>
      <c r="G1093" s="9"/>
    </row>
    <row r="1094" spans="1:7">
      <c r="A1094" s="19"/>
      <c r="B1094" s="8"/>
      <c r="C1094" s="19"/>
      <c r="D1094" s="9"/>
      <c r="E1094" s="9"/>
      <c r="F1094" s="7"/>
      <c r="G1094" s="9"/>
    </row>
    <row r="1095" spans="1:7">
      <c r="A1095" s="19"/>
      <c r="B1095" s="8"/>
      <c r="C1095" s="19"/>
      <c r="D1095" s="9"/>
      <c r="E1095" s="9"/>
      <c r="F1095" s="7"/>
      <c r="G1095" s="9"/>
    </row>
    <row r="1096" spans="1:7">
      <c r="A1096" s="19"/>
      <c r="B1096" s="8"/>
      <c r="C1096" s="19"/>
      <c r="D1096" s="9"/>
      <c r="E1096" s="9"/>
      <c r="F1096" s="7"/>
      <c r="G1096" s="9"/>
    </row>
    <row r="1097" spans="1:7">
      <c r="A1097" s="19"/>
      <c r="B1097" s="8"/>
      <c r="C1097" s="19"/>
      <c r="D1097" s="9"/>
      <c r="E1097" s="9"/>
      <c r="F1097" s="7"/>
      <c r="G1097" s="9"/>
    </row>
    <row r="1098" spans="1:7">
      <c r="A1098" s="19"/>
      <c r="B1098" s="8"/>
      <c r="C1098" s="19"/>
      <c r="D1098" s="9"/>
      <c r="E1098" s="9"/>
      <c r="F1098" s="7"/>
      <c r="G1098" s="9"/>
    </row>
    <row r="1099" spans="1:7">
      <c r="A1099" s="19"/>
      <c r="B1099" s="8"/>
      <c r="C1099" s="19"/>
      <c r="D1099" s="9"/>
      <c r="E1099" s="9"/>
      <c r="F1099" s="7"/>
      <c r="G1099" s="9"/>
    </row>
    <row r="1100" spans="1:7">
      <c r="A1100" s="19"/>
      <c r="B1100" s="8"/>
      <c r="C1100" s="19"/>
      <c r="D1100" s="9"/>
      <c r="E1100" s="9"/>
      <c r="F1100" s="7"/>
      <c r="G1100" s="9"/>
    </row>
    <row r="1101" spans="1:7">
      <c r="A1101" s="19"/>
      <c r="B1101" s="8"/>
      <c r="C1101" s="19"/>
      <c r="D1101" s="9"/>
      <c r="E1101" s="9"/>
      <c r="F1101" s="7"/>
      <c r="G1101" s="9"/>
    </row>
    <row r="1102" spans="1:7">
      <c r="A1102" s="19"/>
      <c r="B1102" s="38"/>
      <c r="C1102" s="21"/>
      <c r="D1102" s="9"/>
      <c r="E1102" s="9"/>
      <c r="F1102" s="7"/>
      <c r="G1102" s="9"/>
    </row>
    <row r="1103" spans="1:7">
      <c r="A1103" s="19"/>
      <c r="B1103" s="38"/>
      <c r="C1103" s="21"/>
      <c r="D1103" s="9"/>
      <c r="E1103" s="9"/>
      <c r="F1103" s="7"/>
      <c r="G1103" s="9"/>
    </row>
    <row r="1104" spans="1:7">
      <c r="A1104" s="19"/>
      <c r="B1104" s="8"/>
      <c r="C1104" s="19"/>
      <c r="D1104" s="9"/>
      <c r="E1104" s="9"/>
      <c r="F1104" s="7"/>
      <c r="G1104" s="9"/>
    </row>
    <row r="1105" spans="1:7">
      <c r="A1105" s="19"/>
      <c r="B1105" s="8"/>
      <c r="C1105" s="19"/>
      <c r="D1105" s="9"/>
      <c r="E1105" s="9"/>
      <c r="F1105" s="7"/>
      <c r="G1105" s="9"/>
    </row>
    <row r="1106" spans="1:7">
      <c r="A1106" s="19"/>
      <c r="B1106" s="8"/>
      <c r="C1106" s="19"/>
      <c r="D1106" s="9"/>
      <c r="E1106" s="9"/>
      <c r="F1106" s="7"/>
      <c r="G1106" s="9"/>
    </row>
    <row r="1107" spans="1:7">
      <c r="A1107" s="19"/>
      <c r="B1107" s="8"/>
      <c r="C1107" s="19"/>
      <c r="D1107" s="9"/>
      <c r="E1107" s="9"/>
      <c r="F1107" s="7"/>
      <c r="G1107" s="9"/>
    </row>
    <row r="1108" spans="1:7">
      <c r="A1108" s="19"/>
      <c r="B1108" s="8"/>
      <c r="C1108" s="19"/>
      <c r="D1108" s="9"/>
      <c r="E1108" s="9"/>
      <c r="F1108" s="7"/>
      <c r="G1108" s="9"/>
    </row>
    <row r="1109" spans="1:7">
      <c r="A1109" s="19"/>
      <c r="B1109" s="8"/>
      <c r="C1109" s="19"/>
      <c r="D1109" s="9"/>
      <c r="E1109" s="9"/>
      <c r="F1109" s="7"/>
      <c r="G1109" s="9"/>
    </row>
    <row r="1110" spans="1:7">
      <c r="A1110" s="19"/>
      <c r="B1110" s="8"/>
      <c r="C1110" s="19"/>
      <c r="D1110" s="9"/>
      <c r="E1110" s="9"/>
      <c r="F1110" s="7"/>
      <c r="G1110" s="9"/>
    </row>
    <row r="1111" spans="1:7">
      <c r="A1111" s="19"/>
      <c r="B1111" s="8"/>
      <c r="C1111" s="19"/>
      <c r="D1111" s="9"/>
      <c r="E1111" s="9"/>
      <c r="F1111" s="7"/>
      <c r="G1111" s="9"/>
    </row>
    <row r="1112" spans="1:7">
      <c r="A1112" s="19"/>
      <c r="B1112" s="8"/>
      <c r="C1112" s="19"/>
      <c r="D1112" s="9"/>
      <c r="E1112" s="9"/>
      <c r="F1112" s="7"/>
      <c r="G1112" s="9"/>
    </row>
    <row r="1113" spans="1:7">
      <c r="A1113" s="19"/>
      <c r="B1113" s="8"/>
      <c r="C1113" s="19"/>
      <c r="D1113" s="9"/>
      <c r="E1113" s="9"/>
      <c r="F1113" s="7"/>
      <c r="G1113" s="9"/>
    </row>
    <row r="1114" spans="1:7">
      <c r="A1114" s="19"/>
      <c r="B1114" s="38"/>
      <c r="C1114" s="21"/>
      <c r="D1114" s="9"/>
      <c r="E1114" s="9"/>
      <c r="F1114" s="7"/>
      <c r="G1114" s="9"/>
    </row>
    <row r="1115" spans="1:7">
      <c r="A1115" s="19"/>
      <c r="B1115" s="38"/>
      <c r="C1115" s="21"/>
      <c r="D1115" s="9"/>
      <c r="E1115" s="9"/>
      <c r="F1115" s="7"/>
      <c r="G1115" s="9"/>
    </row>
    <row r="1116" spans="1:7">
      <c r="A1116" s="19"/>
      <c r="B1116" s="38"/>
      <c r="C1116" s="21"/>
      <c r="D1116" s="9"/>
      <c r="E1116" s="9"/>
      <c r="F1116" s="7"/>
      <c r="G1116" s="9"/>
    </row>
    <row r="1117" spans="1:7">
      <c r="A1117" s="19"/>
      <c r="B1117" s="8"/>
      <c r="C1117" s="19"/>
      <c r="D1117" s="9"/>
      <c r="E1117" s="9"/>
      <c r="F1117" s="7"/>
      <c r="G1117" s="9"/>
    </row>
    <row r="1118" spans="1:7">
      <c r="A1118" s="19"/>
      <c r="B1118" s="8"/>
      <c r="C1118" s="19"/>
      <c r="D1118" s="9"/>
      <c r="E1118" s="9"/>
      <c r="F1118" s="7"/>
      <c r="G1118" s="9"/>
    </row>
    <row r="1119" spans="1:7">
      <c r="A1119" s="19"/>
      <c r="B1119" s="8"/>
      <c r="C1119" s="19"/>
      <c r="D1119" s="9"/>
      <c r="E1119" s="9"/>
      <c r="F1119" s="7"/>
      <c r="G1119" s="9"/>
    </row>
    <row r="1120" spans="1:7">
      <c r="A1120" s="19"/>
      <c r="B1120" s="8"/>
      <c r="C1120" s="19"/>
      <c r="D1120" s="9"/>
      <c r="E1120" s="9"/>
      <c r="F1120" s="7"/>
      <c r="G1120" s="9"/>
    </row>
    <row r="1121" spans="1:7">
      <c r="A1121" s="19"/>
      <c r="B1121" s="8"/>
      <c r="C1121" s="19"/>
      <c r="D1121" s="9"/>
      <c r="E1121" s="9"/>
      <c r="F1121" s="7"/>
      <c r="G1121" s="9"/>
    </row>
    <row r="1122" spans="1:7">
      <c r="A1122" s="19"/>
      <c r="B1122" s="8"/>
      <c r="C1122" s="19"/>
      <c r="D1122" s="9"/>
      <c r="E1122" s="9"/>
      <c r="F1122" s="7"/>
      <c r="G1122" s="9"/>
    </row>
    <row r="1123" spans="1:7">
      <c r="A1123" s="19"/>
      <c r="B1123" s="8"/>
      <c r="C1123" s="19"/>
      <c r="D1123" s="9"/>
      <c r="E1123" s="9"/>
      <c r="F1123" s="7"/>
      <c r="G1123" s="9"/>
    </row>
    <row r="1124" spans="1:7">
      <c r="A1124" s="19"/>
      <c r="B1124" s="8"/>
      <c r="C1124" s="19"/>
      <c r="D1124" s="9"/>
      <c r="E1124" s="9"/>
      <c r="F1124" s="7"/>
      <c r="G1124" s="9"/>
    </row>
    <row r="1125" spans="1:7">
      <c r="A1125" s="19"/>
      <c r="B1125" s="8"/>
      <c r="C1125" s="19"/>
      <c r="D1125" s="9"/>
      <c r="E1125" s="9"/>
      <c r="F1125" s="7"/>
      <c r="G1125" s="9"/>
    </row>
    <row r="1126" spans="1:7">
      <c r="A1126" s="19"/>
      <c r="B1126" s="8"/>
      <c r="C1126" s="19"/>
      <c r="D1126" s="9"/>
      <c r="E1126" s="9"/>
      <c r="F1126" s="7"/>
      <c r="G1126" s="9"/>
    </row>
    <row r="1127" spans="1:7">
      <c r="A1127" s="19"/>
      <c r="B1127" s="8"/>
      <c r="C1127" s="19"/>
      <c r="D1127" s="9"/>
      <c r="E1127" s="9"/>
      <c r="F1127" s="7"/>
      <c r="G1127" s="9"/>
    </row>
    <row r="1128" spans="1:7">
      <c r="A1128" s="19"/>
      <c r="B1128" s="8"/>
      <c r="C1128" s="19"/>
      <c r="D1128" s="9"/>
      <c r="E1128" s="9"/>
      <c r="F1128" s="7"/>
      <c r="G1128" s="9"/>
    </row>
    <row r="1129" spans="1:7">
      <c r="A1129" s="19"/>
      <c r="B1129" s="8"/>
      <c r="C1129" s="19"/>
      <c r="D1129" s="9"/>
      <c r="E1129" s="9"/>
      <c r="F1129" s="7"/>
      <c r="G1129" s="9"/>
    </row>
    <row r="1130" spans="1:7">
      <c r="A1130" s="19"/>
      <c r="B1130" s="38"/>
      <c r="C1130" s="21"/>
      <c r="D1130" s="9"/>
      <c r="E1130" s="9"/>
      <c r="F1130" s="7"/>
      <c r="G1130" s="9"/>
    </row>
    <row r="1131" spans="1:7">
      <c r="A1131" s="19"/>
      <c r="B1131" s="38"/>
      <c r="C1131" s="21"/>
      <c r="D1131" s="9"/>
      <c r="E1131" s="9"/>
      <c r="F1131" s="7"/>
      <c r="G1131" s="9"/>
    </row>
    <row r="1132" spans="1:7">
      <c r="A1132" s="19"/>
      <c r="B1132" s="38" t="s">
        <v>573</v>
      </c>
      <c r="C1132" s="21"/>
      <c r="D1132" s="9"/>
      <c r="E1132" s="9"/>
      <c r="F1132" s="7"/>
      <c r="G1132" s="9"/>
    </row>
    <row r="1133" spans="1:7">
      <c r="A1133" s="19"/>
      <c r="B1133" s="8"/>
      <c r="C1133" s="19"/>
      <c r="D1133" s="9"/>
      <c r="E1133" s="9"/>
      <c r="F1133" s="7"/>
      <c r="G1133" s="9"/>
    </row>
    <row r="1134" spans="1:7">
      <c r="A1134" s="19"/>
      <c r="B1134" s="8"/>
      <c r="C1134" s="19"/>
      <c r="D1134" s="9"/>
      <c r="E1134" s="9"/>
      <c r="F1134" s="7"/>
      <c r="G1134" s="9"/>
    </row>
    <row r="1135" spans="1:7">
      <c r="A1135" s="19"/>
      <c r="B1135" s="8"/>
      <c r="C1135" s="19"/>
      <c r="D1135" s="9"/>
      <c r="E1135" s="9"/>
      <c r="F1135" s="7"/>
      <c r="G1135" s="9"/>
    </row>
    <row r="1136" spans="1:7">
      <c r="A1136" s="19"/>
      <c r="B1136" s="8"/>
      <c r="C1136" s="19"/>
      <c r="D1136" s="9"/>
      <c r="E1136" s="9"/>
      <c r="F1136" s="7"/>
      <c r="G1136" s="9"/>
    </row>
    <row r="1137" spans="1:7">
      <c r="A1137" s="19"/>
      <c r="B1137" s="8"/>
      <c r="C1137" s="19"/>
      <c r="D1137" s="9"/>
      <c r="E1137" s="9"/>
      <c r="F1137" s="7"/>
      <c r="G1137" s="9"/>
    </row>
    <row r="1138" spans="1:7">
      <c r="A1138" s="19"/>
      <c r="B1138" s="8"/>
      <c r="C1138" s="19"/>
      <c r="D1138" s="9"/>
      <c r="E1138" s="9"/>
      <c r="F1138" s="7"/>
      <c r="G1138" s="9"/>
    </row>
    <row r="1139" spans="1:7">
      <c r="A1139" s="19"/>
      <c r="B1139" s="8"/>
      <c r="C1139" s="19"/>
      <c r="D1139" s="9"/>
      <c r="E1139" s="9"/>
      <c r="F1139" s="7"/>
      <c r="G1139" s="9"/>
    </row>
    <row r="1140" spans="1:7">
      <c r="A1140" s="19"/>
      <c r="B1140" s="8"/>
      <c r="C1140" s="19"/>
      <c r="D1140" s="9"/>
      <c r="E1140" s="9"/>
      <c r="F1140" s="7"/>
      <c r="G1140" s="9"/>
    </row>
    <row r="1141" spans="1:7">
      <c r="A1141" s="19"/>
      <c r="B1141" s="8"/>
      <c r="C1141" s="19"/>
      <c r="D1141" s="9"/>
      <c r="E1141" s="9"/>
      <c r="F1141" s="7"/>
      <c r="G1141" s="9"/>
    </row>
    <row r="1142" spans="1:7">
      <c r="A1142" s="19"/>
      <c r="B1142" s="8"/>
      <c r="C1142" s="19"/>
      <c r="D1142" s="9"/>
      <c r="E1142" s="9"/>
      <c r="F1142" s="7"/>
      <c r="G1142" s="9"/>
    </row>
    <row r="1143" spans="1:7">
      <c r="A1143" s="19"/>
      <c r="B1143" s="8"/>
      <c r="C1143" s="19"/>
      <c r="D1143" s="9"/>
      <c r="E1143" s="9"/>
      <c r="F1143" s="7"/>
      <c r="G1143" s="9"/>
    </row>
    <row r="1144" spans="1:7">
      <c r="A1144" s="19"/>
      <c r="B1144" s="8"/>
      <c r="C1144" s="19"/>
      <c r="D1144" s="9"/>
      <c r="E1144" s="9"/>
      <c r="F1144" s="7"/>
      <c r="G1144" s="9"/>
    </row>
    <row r="1145" spans="1:7">
      <c r="A1145" s="19">
        <v>13</v>
      </c>
      <c r="B1145" s="8" t="s">
        <v>413</v>
      </c>
      <c r="C1145" s="19">
        <v>1</v>
      </c>
      <c r="D1145" s="9">
        <v>12500000</v>
      </c>
      <c r="E1145" s="9">
        <f t="shared" ref="E1145" si="31">C1145*D1145</f>
        <v>12500000</v>
      </c>
      <c r="F1145" s="7">
        <v>5</v>
      </c>
      <c r="G1145" s="9">
        <f t="shared" ref="G1145" si="32">E1145/F1145</f>
        <v>2500000</v>
      </c>
    </row>
    <row r="1146" spans="1:7">
      <c r="A1146" s="19"/>
      <c r="B1146" s="38"/>
      <c r="C1146" s="21"/>
      <c r="D1146" s="9"/>
      <c r="E1146" s="9"/>
      <c r="F1146" s="7"/>
      <c r="G1146" s="9"/>
    </row>
    <row r="1147" spans="1:7">
      <c r="A1147" s="19"/>
      <c r="B1147" s="38"/>
      <c r="C1147" s="21"/>
      <c r="D1147" s="9"/>
      <c r="E1147" s="9"/>
      <c r="F1147" s="7"/>
      <c r="G1147" s="9"/>
    </row>
    <row r="1148" spans="1:7">
      <c r="A1148" s="19"/>
      <c r="B1148" s="38"/>
      <c r="C1148" s="21"/>
      <c r="D1148" s="9"/>
      <c r="E1148" s="9"/>
      <c r="F1148" s="7"/>
      <c r="G1148" s="9"/>
    </row>
    <row r="1149" spans="1:7">
      <c r="A1149" s="19"/>
      <c r="B1149" s="8"/>
      <c r="C1149" s="19"/>
      <c r="D1149" s="9"/>
      <c r="E1149" s="9"/>
      <c r="F1149" s="7"/>
      <c r="G1149" s="9"/>
    </row>
    <row r="1150" spans="1:7">
      <c r="A1150" s="19"/>
      <c r="B1150" s="8"/>
      <c r="C1150" s="19"/>
      <c r="D1150" s="9"/>
      <c r="E1150" s="9"/>
      <c r="F1150" s="7"/>
      <c r="G1150" s="9"/>
    </row>
    <row r="1151" spans="1:7">
      <c r="A1151" s="19"/>
      <c r="B1151" s="8"/>
      <c r="C1151" s="19"/>
      <c r="D1151" s="9"/>
      <c r="E1151" s="9"/>
      <c r="F1151" s="7"/>
      <c r="G1151" s="9"/>
    </row>
    <row r="1152" spans="1:7">
      <c r="A1152" s="19"/>
      <c r="B1152" s="8"/>
      <c r="C1152" s="19"/>
      <c r="D1152" s="9"/>
      <c r="E1152" s="9"/>
      <c r="F1152" s="7"/>
      <c r="G1152" s="9"/>
    </row>
    <row r="1153" spans="1:7">
      <c r="A1153" s="19"/>
      <c r="B1153" s="8"/>
      <c r="C1153" s="19"/>
      <c r="D1153" s="9"/>
      <c r="E1153" s="9"/>
      <c r="F1153" s="7"/>
      <c r="G1153" s="9"/>
    </row>
    <row r="1154" spans="1:7">
      <c r="A1154" s="19"/>
      <c r="B1154" s="8"/>
      <c r="C1154" s="19"/>
      <c r="D1154" s="9"/>
      <c r="E1154" s="9"/>
      <c r="F1154" s="7"/>
      <c r="G1154" s="9"/>
    </row>
    <row r="1155" spans="1:7">
      <c r="A1155" s="19"/>
      <c r="B1155" s="8"/>
      <c r="C1155" s="19"/>
      <c r="D1155" s="9"/>
      <c r="E1155" s="9"/>
      <c r="F1155" s="7"/>
      <c r="G1155" s="9"/>
    </row>
    <row r="1156" spans="1:7">
      <c r="A1156" s="19"/>
      <c r="B1156" s="8"/>
      <c r="C1156" s="19"/>
      <c r="D1156" s="9"/>
      <c r="E1156" s="9"/>
      <c r="F1156" s="7"/>
      <c r="G1156" s="9"/>
    </row>
    <row r="1157" spans="1:7">
      <c r="A1157" s="19"/>
      <c r="B1157" s="8"/>
      <c r="C1157" s="19"/>
      <c r="D1157" s="9"/>
      <c r="E1157" s="9"/>
      <c r="F1157" s="7"/>
      <c r="G1157" s="9"/>
    </row>
    <row r="1158" spans="1:7">
      <c r="A1158" s="19"/>
      <c r="B1158" s="8"/>
      <c r="C1158" s="19"/>
      <c r="D1158" s="9"/>
      <c r="E1158" s="9"/>
      <c r="F1158" s="7"/>
      <c r="G1158" s="9"/>
    </row>
    <row r="1159" spans="1:7">
      <c r="A1159" s="19"/>
      <c r="B1159" s="8"/>
      <c r="C1159" s="19"/>
      <c r="D1159" s="9"/>
      <c r="E1159" s="9"/>
      <c r="F1159" s="7"/>
      <c r="G1159" s="9"/>
    </row>
    <row r="1160" spans="1:7">
      <c r="A1160" s="19"/>
      <c r="B1160" s="8"/>
      <c r="C1160" s="19"/>
      <c r="D1160" s="9"/>
      <c r="E1160" s="9"/>
      <c r="F1160" s="7"/>
      <c r="G1160" s="9"/>
    </row>
    <row r="1161" spans="1:7">
      <c r="A1161" s="19"/>
      <c r="B1161" s="38"/>
      <c r="C1161" s="21"/>
      <c r="D1161" s="9"/>
      <c r="E1161" s="9"/>
      <c r="F1161" s="7"/>
      <c r="G1161" s="9"/>
    </row>
    <row r="1162" spans="1:7">
      <c r="A1162" s="19"/>
      <c r="B1162" s="38"/>
      <c r="C1162" s="21"/>
      <c r="D1162" s="9"/>
      <c r="E1162" s="9"/>
      <c r="F1162" s="7"/>
      <c r="G1162" s="9"/>
    </row>
    <row r="1163" spans="1:7">
      <c r="A1163" s="19"/>
      <c r="B1163" s="38"/>
      <c r="C1163" s="21"/>
      <c r="D1163" s="9"/>
      <c r="E1163" s="9"/>
      <c r="F1163" s="7"/>
      <c r="G1163" s="9"/>
    </row>
    <row r="1164" spans="1:7">
      <c r="A1164" s="19"/>
      <c r="B1164" s="8"/>
      <c r="C1164" s="19"/>
      <c r="D1164" s="9"/>
      <c r="E1164" s="9"/>
      <c r="F1164" s="7"/>
      <c r="G1164" s="9"/>
    </row>
    <row r="1165" spans="1:7">
      <c r="A1165" s="19"/>
      <c r="B1165" s="8"/>
      <c r="C1165" s="19"/>
      <c r="D1165" s="9"/>
      <c r="E1165" s="9"/>
      <c r="F1165" s="7"/>
      <c r="G1165" s="9"/>
    </row>
    <row r="1166" spans="1:7">
      <c r="A1166" s="19"/>
      <c r="B1166" s="8"/>
      <c r="C1166" s="19"/>
      <c r="D1166" s="9"/>
      <c r="E1166" s="9"/>
      <c r="F1166" s="7"/>
      <c r="G1166" s="9"/>
    </row>
    <row r="1167" spans="1:7">
      <c r="A1167" s="19"/>
      <c r="B1167" s="8"/>
      <c r="C1167" s="19"/>
      <c r="D1167" s="9"/>
      <c r="E1167" s="9"/>
      <c r="F1167" s="7"/>
      <c r="G1167" s="9"/>
    </row>
    <row r="1168" spans="1:7">
      <c r="A1168" s="19"/>
      <c r="B1168" s="8"/>
      <c r="C1168" s="19"/>
      <c r="D1168" s="9"/>
      <c r="E1168" s="9"/>
      <c r="F1168" s="7"/>
      <c r="G1168" s="9"/>
    </row>
    <row r="1169" spans="1:7">
      <c r="A1169" s="19"/>
      <c r="B1169" s="8"/>
      <c r="C1169" s="19"/>
      <c r="D1169" s="9"/>
      <c r="E1169" s="9"/>
      <c r="F1169" s="7"/>
      <c r="G1169" s="9"/>
    </row>
    <row r="1170" spans="1:7">
      <c r="A1170" s="19"/>
      <c r="B1170" s="8"/>
      <c r="C1170" s="19"/>
      <c r="D1170" s="9"/>
      <c r="E1170" s="9"/>
      <c r="F1170" s="7"/>
      <c r="G1170" s="9"/>
    </row>
    <row r="1171" spans="1:7">
      <c r="A1171" s="19"/>
      <c r="B1171" s="8"/>
      <c r="C1171" s="19"/>
      <c r="D1171" s="9"/>
      <c r="E1171" s="9"/>
      <c r="F1171" s="7"/>
      <c r="G1171" s="9"/>
    </row>
    <row r="1172" spans="1:7">
      <c r="A1172" s="19"/>
      <c r="B1172" s="8"/>
      <c r="C1172" s="19"/>
      <c r="D1172" s="9"/>
      <c r="E1172" s="9"/>
      <c r="F1172" s="7"/>
      <c r="G1172" s="9"/>
    </row>
    <row r="1173" spans="1:7">
      <c r="A1173" s="19"/>
      <c r="B1173" s="8"/>
      <c r="C1173" s="19"/>
      <c r="D1173" s="9"/>
      <c r="E1173" s="9"/>
      <c r="F1173" s="7"/>
      <c r="G1173" s="9"/>
    </row>
    <row r="1174" spans="1:7">
      <c r="A1174" s="19"/>
      <c r="B1174" s="8"/>
      <c r="C1174" s="19"/>
      <c r="D1174" s="9"/>
      <c r="E1174" s="9"/>
      <c r="F1174" s="7"/>
      <c r="G1174" s="9"/>
    </row>
    <row r="1175" spans="1:7">
      <c r="A1175" s="19"/>
      <c r="B1175" s="8"/>
      <c r="C1175" s="19"/>
      <c r="D1175" s="9"/>
      <c r="E1175" s="9"/>
      <c r="F1175" s="7"/>
      <c r="G1175" s="9"/>
    </row>
    <row r="1176" spans="1:7">
      <c r="A1176" s="19"/>
      <c r="B1176" s="38"/>
      <c r="C1176" s="21"/>
      <c r="D1176" s="9"/>
      <c r="E1176" s="9"/>
      <c r="F1176" s="7"/>
      <c r="G1176" s="9"/>
    </row>
    <row r="1177" spans="1:7">
      <c r="A1177" s="19"/>
      <c r="B1177" s="38"/>
      <c r="C1177" s="21"/>
      <c r="D1177" s="9"/>
      <c r="E1177" s="9"/>
      <c r="F1177" s="7"/>
      <c r="G1177" s="9"/>
    </row>
    <row r="1178" spans="1:7">
      <c r="A1178" s="19"/>
      <c r="B1178" s="38"/>
      <c r="C1178" s="21"/>
      <c r="D1178" s="9"/>
      <c r="E1178" s="9"/>
      <c r="F1178" s="7"/>
      <c r="G1178" s="9"/>
    </row>
    <row r="1179" spans="1:7">
      <c r="A1179" s="19"/>
      <c r="B1179" s="8"/>
      <c r="C1179" s="19"/>
      <c r="D1179" s="9"/>
      <c r="E1179" s="9"/>
      <c r="F1179" s="7"/>
      <c r="G1179" s="9"/>
    </row>
    <row r="1180" spans="1:7">
      <c r="A1180" s="19"/>
      <c r="B1180" s="8"/>
      <c r="C1180" s="19"/>
      <c r="D1180" s="9"/>
      <c r="E1180" s="9"/>
      <c r="F1180" s="7"/>
      <c r="G1180" s="9"/>
    </row>
    <row r="1181" spans="1:7">
      <c r="A1181" s="19"/>
      <c r="B1181" s="8"/>
      <c r="C1181" s="19"/>
      <c r="D1181" s="9"/>
      <c r="E1181" s="9"/>
      <c r="F1181" s="7"/>
      <c r="G1181" s="9"/>
    </row>
    <row r="1182" spans="1:7">
      <c r="A1182" s="19"/>
      <c r="B1182" s="8"/>
      <c r="C1182" s="19"/>
      <c r="D1182" s="9"/>
      <c r="E1182" s="9"/>
      <c r="F1182" s="7"/>
      <c r="G1182" s="9"/>
    </row>
    <row r="1183" spans="1:7">
      <c r="A1183" s="19"/>
      <c r="B1183" s="8"/>
      <c r="C1183" s="19"/>
      <c r="D1183" s="9"/>
      <c r="E1183" s="9"/>
      <c r="F1183" s="7"/>
      <c r="G1183" s="9"/>
    </row>
    <row r="1184" spans="1:7">
      <c r="A1184" s="19"/>
      <c r="B1184" s="8"/>
      <c r="C1184" s="19"/>
      <c r="D1184" s="9"/>
      <c r="E1184" s="9"/>
      <c r="F1184" s="7"/>
      <c r="G1184" s="9"/>
    </row>
    <row r="1185" spans="1:7">
      <c r="A1185" s="19"/>
      <c r="B1185" s="8"/>
      <c r="C1185" s="19"/>
      <c r="D1185" s="9"/>
      <c r="E1185" s="9"/>
      <c r="F1185" s="7"/>
      <c r="G1185" s="9"/>
    </row>
    <row r="1186" spans="1:7">
      <c r="A1186" s="19"/>
      <c r="B1186" s="8"/>
      <c r="C1186" s="19"/>
      <c r="D1186" s="9"/>
      <c r="E1186" s="9"/>
      <c r="F1186" s="7"/>
      <c r="G1186" s="9"/>
    </row>
    <row r="1187" spans="1:7">
      <c r="A1187" s="19"/>
      <c r="B1187" s="8"/>
      <c r="C1187" s="19"/>
      <c r="D1187" s="9"/>
      <c r="E1187" s="9"/>
      <c r="F1187" s="7"/>
      <c r="G1187" s="9"/>
    </row>
    <row r="1188" spans="1:7">
      <c r="A1188" s="19"/>
      <c r="B1188" s="8"/>
      <c r="C1188" s="19"/>
      <c r="D1188" s="9"/>
      <c r="E1188" s="9"/>
      <c r="F1188" s="7"/>
      <c r="G1188" s="9"/>
    </row>
    <row r="1189" spans="1:7">
      <c r="A1189" s="19"/>
      <c r="B1189" s="8"/>
      <c r="C1189" s="19"/>
      <c r="D1189" s="9"/>
      <c r="E1189" s="9"/>
      <c r="F1189" s="7"/>
      <c r="G1189" s="9"/>
    </row>
    <row r="1190" spans="1:7">
      <c r="A1190" s="19"/>
      <c r="B1190" s="8"/>
      <c r="C1190" s="19"/>
      <c r="D1190" s="9"/>
      <c r="E1190" s="9"/>
      <c r="F1190" s="7"/>
      <c r="G1190" s="9"/>
    </row>
    <row r="1191" spans="1:7">
      <c r="A1191" s="19"/>
      <c r="B1191" s="38"/>
      <c r="C1191" s="21"/>
      <c r="D1191" s="9"/>
      <c r="E1191" s="9"/>
      <c r="F1191" s="7"/>
      <c r="G1191" s="9"/>
    </row>
    <row r="1192" spans="1:7">
      <c r="A1192" s="19"/>
      <c r="B1192" s="38"/>
      <c r="C1192" s="21"/>
      <c r="D1192" s="9"/>
      <c r="E1192" s="9"/>
      <c r="F1192" s="7"/>
      <c r="G1192" s="9"/>
    </row>
    <row r="1193" spans="1:7">
      <c r="A1193" s="19"/>
      <c r="B1193" s="38"/>
      <c r="C1193" s="21"/>
      <c r="D1193" s="9"/>
      <c r="E1193" s="9"/>
      <c r="F1193" s="7"/>
      <c r="G1193" s="9"/>
    </row>
    <row r="1194" spans="1:7">
      <c r="A1194" s="19"/>
      <c r="B1194" s="8"/>
      <c r="C1194" s="19"/>
      <c r="D1194" s="9"/>
      <c r="E1194" s="9"/>
      <c r="F1194" s="7"/>
      <c r="G1194" s="9"/>
    </row>
    <row r="1195" spans="1:7">
      <c r="A1195" s="19"/>
      <c r="B1195" s="8"/>
      <c r="C1195" s="19"/>
      <c r="D1195" s="9"/>
      <c r="E1195" s="9"/>
      <c r="F1195" s="7"/>
      <c r="G1195" s="9"/>
    </row>
    <row r="1196" spans="1:7">
      <c r="A1196" s="19"/>
      <c r="B1196" s="8"/>
      <c r="C1196" s="19"/>
      <c r="D1196" s="9"/>
      <c r="E1196" s="9"/>
      <c r="F1196" s="7"/>
      <c r="G1196" s="9"/>
    </row>
    <row r="1197" spans="1:7">
      <c r="A1197" s="19"/>
      <c r="B1197" s="8"/>
      <c r="C1197" s="19"/>
      <c r="D1197" s="9"/>
      <c r="E1197" s="9"/>
      <c r="F1197" s="7"/>
      <c r="G1197" s="9"/>
    </row>
    <row r="1198" spans="1:7">
      <c r="A1198" s="19"/>
      <c r="B1198" s="8"/>
      <c r="C1198" s="19"/>
      <c r="D1198" s="9"/>
      <c r="E1198" s="9"/>
      <c r="F1198" s="7"/>
      <c r="G1198" s="9"/>
    </row>
    <row r="1199" spans="1:7">
      <c r="A1199" s="19"/>
      <c r="B1199" s="8"/>
      <c r="C1199" s="19"/>
      <c r="D1199" s="9"/>
      <c r="E1199" s="9"/>
      <c r="F1199" s="7"/>
      <c r="G1199" s="9"/>
    </row>
    <row r="1200" spans="1:7">
      <c r="A1200" s="19"/>
      <c r="B1200" s="8"/>
      <c r="C1200" s="19"/>
      <c r="D1200" s="9"/>
      <c r="E1200" s="9"/>
      <c r="F1200" s="7"/>
      <c r="G1200" s="9"/>
    </row>
    <row r="1201" spans="1:7">
      <c r="A1201" s="19"/>
      <c r="B1201" s="8"/>
      <c r="C1201" s="19"/>
      <c r="D1201" s="9"/>
      <c r="E1201" s="9"/>
      <c r="F1201" s="7"/>
      <c r="G1201" s="9"/>
    </row>
    <row r="1202" spans="1:7">
      <c r="A1202" s="19"/>
      <c r="B1202" s="8"/>
      <c r="C1202" s="19"/>
      <c r="D1202" s="9"/>
      <c r="E1202" s="9"/>
      <c r="F1202" s="7"/>
      <c r="G1202" s="9"/>
    </row>
    <row r="1203" spans="1:7">
      <c r="A1203" s="19"/>
      <c r="B1203" s="8"/>
      <c r="C1203" s="19"/>
      <c r="D1203" s="9"/>
      <c r="E1203" s="9"/>
      <c r="F1203" s="7"/>
      <c r="G1203" s="9"/>
    </row>
    <row r="1204" spans="1:7">
      <c r="A1204" s="19"/>
      <c r="B1204" s="8"/>
      <c r="C1204" s="19"/>
      <c r="D1204" s="9"/>
      <c r="E1204" s="9"/>
      <c r="F1204" s="7"/>
      <c r="G1204" s="9"/>
    </row>
    <row r="1205" spans="1:7">
      <c r="A1205" s="19"/>
      <c r="B1205" s="38"/>
      <c r="C1205" s="21"/>
      <c r="D1205" s="9"/>
      <c r="E1205" s="9"/>
      <c r="F1205" s="7"/>
      <c r="G1205" s="9"/>
    </row>
    <row r="1206" spans="1:7">
      <c r="A1206" s="19"/>
      <c r="B1206" s="38"/>
      <c r="C1206" s="21"/>
      <c r="D1206" s="9"/>
      <c r="E1206" s="9"/>
      <c r="F1206" s="7"/>
      <c r="G1206" s="9"/>
    </row>
    <row r="1207" spans="1:7">
      <c r="A1207" s="19"/>
      <c r="B1207" s="8"/>
      <c r="C1207" s="19"/>
      <c r="D1207" s="9"/>
      <c r="E1207" s="9"/>
      <c r="F1207" s="7"/>
      <c r="G1207" s="9"/>
    </row>
    <row r="1208" spans="1:7">
      <c r="A1208" s="19"/>
      <c r="B1208" s="8"/>
      <c r="C1208" s="19"/>
      <c r="D1208" s="9"/>
      <c r="E1208" s="9"/>
      <c r="F1208" s="7"/>
      <c r="G1208" s="9"/>
    </row>
    <row r="1209" spans="1:7">
      <c r="A1209" s="19"/>
      <c r="B1209" s="8"/>
      <c r="C1209" s="19"/>
      <c r="D1209" s="9"/>
      <c r="E1209" s="9"/>
      <c r="F1209" s="7"/>
      <c r="G1209" s="9"/>
    </row>
    <row r="1210" spans="1:7">
      <c r="A1210" s="19"/>
      <c r="B1210" s="8"/>
      <c r="C1210" s="19"/>
      <c r="D1210" s="9"/>
      <c r="E1210" s="9"/>
      <c r="F1210" s="7"/>
      <c r="G1210" s="9"/>
    </row>
    <row r="1211" spans="1:7">
      <c r="A1211" s="19"/>
      <c r="B1211" s="8"/>
      <c r="C1211" s="19"/>
      <c r="D1211" s="9"/>
      <c r="E1211" s="9"/>
      <c r="F1211" s="7"/>
      <c r="G1211" s="9"/>
    </row>
    <row r="1212" spans="1:7">
      <c r="A1212" s="19"/>
      <c r="B1212" s="8"/>
      <c r="C1212" s="19"/>
      <c r="D1212" s="9"/>
      <c r="E1212" s="9"/>
      <c r="F1212" s="7"/>
      <c r="G1212" s="9"/>
    </row>
    <row r="1213" spans="1:7">
      <c r="A1213" s="19"/>
      <c r="B1213" s="8"/>
      <c r="C1213" s="19"/>
      <c r="D1213" s="9"/>
      <c r="E1213" s="9"/>
      <c r="F1213" s="7"/>
      <c r="G1213" s="9"/>
    </row>
    <row r="1214" spans="1:7">
      <c r="A1214" s="19"/>
      <c r="B1214" s="8"/>
      <c r="C1214" s="19"/>
      <c r="D1214" s="9"/>
      <c r="E1214" s="9"/>
      <c r="F1214" s="7"/>
      <c r="G1214" s="9"/>
    </row>
    <row r="1215" spans="1:7">
      <c r="A1215" s="19"/>
      <c r="B1215" s="8"/>
      <c r="C1215" s="19"/>
      <c r="D1215" s="9"/>
      <c r="E1215" s="9"/>
      <c r="F1215" s="7"/>
      <c r="G1215" s="9"/>
    </row>
    <row r="1216" spans="1:7">
      <c r="A1216" s="19"/>
      <c r="B1216" s="8"/>
      <c r="C1216" s="19"/>
      <c r="D1216" s="9"/>
      <c r="E1216" s="9"/>
      <c r="F1216" s="7"/>
      <c r="G1216" s="9"/>
    </row>
    <row r="1217" spans="1:7">
      <c r="A1217" s="19"/>
      <c r="B1217" s="8"/>
      <c r="C1217" s="19"/>
      <c r="D1217" s="9"/>
      <c r="E1217" s="9"/>
      <c r="F1217" s="7"/>
      <c r="G1217" s="9"/>
    </row>
    <row r="1218" spans="1:7">
      <c r="A1218" s="19"/>
      <c r="B1218" s="38"/>
      <c r="C1218" s="21"/>
      <c r="D1218" s="9"/>
      <c r="E1218" s="9"/>
      <c r="F1218" s="7"/>
      <c r="G1218" s="9"/>
    </row>
    <row r="1219" spans="1:7">
      <c r="A1219" s="25"/>
      <c r="B1219" s="8"/>
      <c r="C1219" s="25"/>
      <c r="D1219" s="9"/>
      <c r="E1219" s="9"/>
      <c r="F1219" s="7"/>
      <c r="G1219" s="9"/>
    </row>
    <row r="1220" spans="1:7">
      <c r="A1220" s="19"/>
      <c r="B1220" s="8"/>
      <c r="C1220" s="19"/>
      <c r="D1220" s="9"/>
      <c r="E1220" s="9"/>
      <c r="F1220" s="7"/>
      <c r="G1220" s="9"/>
    </row>
    <row r="1221" spans="1:7">
      <c r="A1221" s="19"/>
      <c r="B1221" s="8"/>
      <c r="C1221" s="19"/>
      <c r="D1221" s="9"/>
      <c r="E1221" s="9"/>
      <c r="F1221" s="7"/>
      <c r="G1221" s="9"/>
    </row>
    <row r="1222" spans="1:7">
      <c r="A1222" s="19"/>
      <c r="B1222" s="8"/>
      <c r="C1222" s="19"/>
      <c r="D1222" s="9"/>
      <c r="E1222" s="9"/>
      <c r="F1222" s="7"/>
      <c r="G1222" s="9"/>
    </row>
    <row r="1223" spans="1:7">
      <c r="A1223" s="19"/>
      <c r="B1223" s="8"/>
      <c r="C1223" s="19"/>
      <c r="D1223" s="9"/>
      <c r="E1223" s="9"/>
      <c r="F1223" s="7"/>
      <c r="G1223" s="9"/>
    </row>
    <row r="1224" spans="1:7">
      <c r="A1224" s="19"/>
      <c r="B1224" s="8"/>
      <c r="C1224" s="19"/>
      <c r="D1224" s="9"/>
      <c r="E1224" s="9"/>
      <c r="F1224" s="7"/>
      <c r="G1224" s="9"/>
    </row>
    <row r="1225" spans="1:7">
      <c r="A1225" s="19"/>
      <c r="B1225" s="8"/>
      <c r="C1225" s="19"/>
      <c r="D1225" s="9"/>
      <c r="E1225" s="9"/>
      <c r="F1225" s="7"/>
      <c r="G1225" s="9"/>
    </row>
    <row r="1226" spans="1:7">
      <c r="A1226" s="19"/>
      <c r="B1226" s="8"/>
      <c r="C1226" s="19"/>
      <c r="D1226" s="9"/>
      <c r="E1226" s="9"/>
      <c r="F1226" s="7"/>
      <c r="G1226" s="9"/>
    </row>
    <row r="1227" spans="1:7">
      <c r="A1227" s="19"/>
      <c r="B1227" s="8"/>
      <c r="C1227" s="19"/>
      <c r="D1227" s="9"/>
      <c r="E1227" s="9"/>
      <c r="F1227" s="7"/>
      <c r="G1227" s="9"/>
    </row>
    <row r="1228" spans="1:7">
      <c r="A1228" s="19"/>
      <c r="B1228" s="8"/>
      <c r="C1228" s="19"/>
      <c r="D1228" s="9"/>
      <c r="E1228" s="9"/>
      <c r="F1228" s="7"/>
      <c r="G1228" s="9"/>
    </row>
    <row r="1229" spans="1:7">
      <c r="A1229" s="19"/>
      <c r="B1229" s="8"/>
      <c r="C1229" s="19"/>
      <c r="D1229" s="9"/>
      <c r="E1229" s="9"/>
      <c r="F1229" s="7"/>
      <c r="G1229" s="9"/>
    </row>
    <row r="1230" spans="1:7">
      <c r="A1230" s="19"/>
      <c r="B1230" s="8"/>
      <c r="C1230" s="19"/>
      <c r="D1230" s="9"/>
      <c r="E1230" s="9"/>
      <c r="F1230" s="7"/>
      <c r="G1230" s="9"/>
    </row>
    <row r="1231" spans="1:7">
      <c r="A1231" s="19"/>
      <c r="B1231" s="8"/>
      <c r="C1231" s="19"/>
      <c r="D1231" s="9"/>
      <c r="E1231" s="9"/>
      <c r="F1231" s="7"/>
      <c r="G1231" s="9"/>
    </row>
    <row r="1232" spans="1:7">
      <c r="A1232" s="19"/>
      <c r="B1232" s="8"/>
      <c r="C1232" s="19"/>
      <c r="D1232" s="9"/>
      <c r="E1232" s="9"/>
      <c r="F1232" s="7"/>
      <c r="G1232" s="9"/>
    </row>
    <row r="1233" spans="1:7">
      <c r="A1233" s="19"/>
      <c r="B1233" s="8"/>
      <c r="C1233" s="19"/>
      <c r="D1233" s="9"/>
      <c r="E1233" s="9"/>
      <c r="F1233" s="7"/>
      <c r="G1233" s="9"/>
    </row>
    <row r="1234" spans="1:7">
      <c r="A1234" s="19"/>
      <c r="B1234" s="8"/>
      <c r="C1234" s="19"/>
      <c r="D1234" s="9"/>
      <c r="E1234" s="9"/>
      <c r="F1234" s="7"/>
      <c r="G1234" s="9"/>
    </row>
    <row r="1235" spans="1:7">
      <c r="A1235" s="19"/>
      <c r="B1235" s="8"/>
      <c r="C1235" s="19"/>
      <c r="D1235" s="9"/>
      <c r="E1235" s="9"/>
      <c r="F1235" s="7"/>
      <c r="G1235" s="9"/>
    </row>
    <row r="1236" spans="1:7">
      <c r="A1236" s="19"/>
      <c r="B1236" s="8"/>
      <c r="C1236" s="19"/>
      <c r="D1236" s="9"/>
      <c r="E1236" s="9"/>
      <c r="F1236" s="7"/>
      <c r="G1236" s="9"/>
    </row>
    <row r="1237" spans="1:7">
      <c r="A1237" s="19"/>
      <c r="B1237" s="8"/>
      <c r="C1237" s="19"/>
      <c r="D1237" s="9"/>
      <c r="E1237" s="9"/>
      <c r="F1237" s="7"/>
      <c r="G1237" s="9"/>
    </row>
    <row r="1238" spans="1:7">
      <c r="A1238" s="19"/>
      <c r="B1238" s="8"/>
      <c r="C1238" s="19"/>
      <c r="D1238" s="9"/>
      <c r="E1238" s="9"/>
      <c r="F1238" s="7"/>
      <c r="G1238" s="9"/>
    </row>
    <row r="1239" spans="1:7">
      <c r="A1239" s="19"/>
      <c r="B1239" s="8"/>
      <c r="C1239" s="19"/>
      <c r="D1239" s="9"/>
      <c r="E1239" s="9"/>
      <c r="F1239" s="7"/>
      <c r="G1239" s="9"/>
    </row>
    <row r="1240" spans="1:7">
      <c r="A1240" s="19"/>
      <c r="B1240" s="8"/>
      <c r="C1240" s="19"/>
      <c r="D1240" s="9"/>
      <c r="E1240" s="9"/>
      <c r="F1240" s="7"/>
      <c r="G1240" s="9"/>
    </row>
    <row r="1241" spans="1:7">
      <c r="A1241" s="19"/>
      <c r="B1241" s="8" t="s">
        <v>588</v>
      </c>
      <c r="C1241" s="19"/>
      <c r="D1241" s="9"/>
      <c r="E1241" s="9"/>
      <c r="F1241" s="7"/>
      <c r="G1241" s="9"/>
    </row>
    <row r="1242" spans="1:7">
      <c r="A1242" s="20"/>
      <c r="B1242" s="33"/>
      <c r="C1242" s="20"/>
      <c r="D1242" s="9"/>
      <c r="E1242" s="9"/>
      <c r="F1242" s="7"/>
      <c r="G1242" s="9"/>
    </row>
    <row r="1243" spans="1:7">
      <c r="A1243" s="20"/>
      <c r="B1243" s="33"/>
      <c r="C1243" s="20"/>
      <c r="D1243" s="9"/>
      <c r="E1243" s="9"/>
      <c r="F1243" s="7"/>
      <c r="G1243" s="9"/>
    </row>
    <row r="1244" spans="1:7">
      <c r="A1244" s="20"/>
      <c r="B1244" s="33"/>
      <c r="C1244" s="20"/>
      <c r="D1244" s="9"/>
      <c r="E1244" s="9"/>
      <c r="F1244" s="7"/>
      <c r="G1244" s="9"/>
    </row>
    <row r="1245" spans="1:7">
      <c r="A1245" s="20"/>
      <c r="B1245" s="33"/>
      <c r="C1245" s="20"/>
      <c r="D1245" s="9"/>
      <c r="E1245" s="9"/>
      <c r="F1245" s="7"/>
      <c r="G1245" s="9"/>
    </row>
    <row r="1246" spans="1:7">
      <c r="A1246" s="20"/>
      <c r="B1246" s="33"/>
      <c r="C1246" s="20"/>
      <c r="D1246" s="9"/>
      <c r="E1246" s="9"/>
      <c r="F1246" s="7"/>
      <c r="G1246" s="9"/>
    </row>
    <row r="1247" spans="1:7">
      <c r="A1247" s="20"/>
      <c r="B1247" s="33"/>
      <c r="C1247" s="20"/>
      <c r="D1247" s="9"/>
      <c r="E1247" s="9"/>
      <c r="F1247" s="7"/>
      <c r="G1247" s="9"/>
    </row>
    <row r="1248" spans="1:7">
      <c r="A1248" s="20"/>
      <c r="B1248" s="33"/>
      <c r="C1248" s="20"/>
      <c r="D1248" s="9"/>
      <c r="E1248" s="9"/>
      <c r="F1248" s="7"/>
      <c r="G1248" s="9"/>
    </row>
    <row r="1249" spans="1:7">
      <c r="A1249" s="20"/>
      <c r="B1249" s="33"/>
      <c r="C1249" s="20"/>
      <c r="D1249" s="9"/>
      <c r="E1249" s="9"/>
      <c r="F1249" s="7"/>
      <c r="G1249" s="9"/>
    </row>
    <row r="1250" spans="1:7">
      <c r="A1250" s="20"/>
      <c r="B1250" s="33"/>
      <c r="C1250" s="20"/>
      <c r="D1250" s="9"/>
      <c r="E1250" s="9"/>
      <c r="F1250" s="7"/>
      <c r="G1250" s="9"/>
    </row>
    <row r="1251" spans="1:7">
      <c r="A1251" s="20"/>
      <c r="B1251" s="33"/>
      <c r="C1251" s="20"/>
      <c r="D1251" s="9"/>
      <c r="E1251" s="9"/>
      <c r="F1251" s="7"/>
      <c r="G1251" s="9"/>
    </row>
    <row r="1252" spans="1:7">
      <c r="A1252" s="20"/>
      <c r="B1252" s="33"/>
      <c r="C1252" s="20"/>
      <c r="D1252" s="9"/>
      <c r="E1252" s="9"/>
      <c r="F1252" s="7"/>
      <c r="G1252" s="9"/>
    </row>
    <row r="1253" spans="1:7">
      <c r="A1253" s="20"/>
      <c r="B1253" s="33"/>
      <c r="C1253" s="20"/>
      <c r="D1253" s="9"/>
      <c r="E1253" s="9"/>
      <c r="F1253" s="7"/>
      <c r="G1253" s="9"/>
    </row>
    <row r="1254" spans="1:7">
      <c r="A1254" s="20"/>
      <c r="B1254" s="33"/>
      <c r="C1254" s="20"/>
      <c r="D1254" s="9"/>
      <c r="E1254" s="9"/>
      <c r="F1254" s="7"/>
      <c r="G1254" s="9"/>
    </row>
    <row r="1255" spans="1:7">
      <c r="A1255" s="20">
        <v>14</v>
      </c>
      <c r="B1255" s="33" t="s">
        <v>593</v>
      </c>
      <c r="C1255" s="20">
        <v>2</v>
      </c>
      <c r="D1255" s="9">
        <v>70000000</v>
      </c>
      <c r="E1255" s="9">
        <f t="shared" ref="E1255:E1270" si="33">C1255*D1255</f>
        <v>140000000</v>
      </c>
      <c r="F1255" s="7">
        <v>5</v>
      </c>
      <c r="G1255" s="9">
        <f t="shared" ref="G1255:G1270" si="34">E1255/F1255</f>
        <v>28000000</v>
      </c>
    </row>
    <row r="1256" spans="1:7">
      <c r="A1256" s="20">
        <v>15</v>
      </c>
      <c r="B1256" s="33" t="s">
        <v>138</v>
      </c>
      <c r="C1256" s="20">
        <v>2</v>
      </c>
      <c r="D1256" s="9">
        <v>7000000</v>
      </c>
      <c r="E1256" s="9">
        <f t="shared" si="33"/>
        <v>14000000</v>
      </c>
      <c r="F1256" s="7">
        <v>5</v>
      </c>
      <c r="G1256" s="9">
        <f t="shared" si="34"/>
        <v>2800000</v>
      </c>
    </row>
    <row r="1257" spans="1:7">
      <c r="A1257" s="20"/>
      <c r="B1257" s="33"/>
      <c r="C1257" s="20"/>
      <c r="D1257" s="9"/>
      <c r="E1257" s="9"/>
      <c r="F1257" s="7"/>
      <c r="G1257" s="9"/>
    </row>
    <row r="1258" spans="1:7">
      <c r="A1258" s="20"/>
      <c r="B1258" s="33"/>
      <c r="C1258" s="20"/>
      <c r="D1258" s="9"/>
      <c r="E1258" s="9"/>
      <c r="F1258" s="7"/>
      <c r="G1258" s="9"/>
    </row>
    <row r="1259" spans="1:7">
      <c r="A1259" s="20"/>
      <c r="B1259" s="33"/>
      <c r="C1259" s="20"/>
      <c r="D1259" s="9"/>
      <c r="E1259" s="9"/>
      <c r="F1259" s="7"/>
      <c r="G1259" s="9"/>
    </row>
    <row r="1260" spans="1:7">
      <c r="A1260" s="20"/>
      <c r="B1260" s="33"/>
      <c r="C1260" s="20"/>
      <c r="D1260" s="9"/>
      <c r="E1260" s="9"/>
      <c r="F1260" s="7"/>
      <c r="G1260" s="9"/>
    </row>
    <row r="1261" spans="1:7">
      <c r="A1261" s="20"/>
      <c r="B1261" s="33"/>
      <c r="C1261" s="20"/>
      <c r="D1261" s="9"/>
      <c r="E1261" s="9"/>
      <c r="F1261" s="7"/>
      <c r="G1261" s="9"/>
    </row>
    <row r="1262" spans="1:7">
      <c r="A1262" s="20"/>
      <c r="B1262" s="33"/>
      <c r="C1262" s="20"/>
      <c r="D1262" s="9"/>
      <c r="E1262" s="9"/>
      <c r="F1262" s="7"/>
      <c r="G1262" s="9"/>
    </row>
    <row r="1263" spans="1:7">
      <c r="A1263" s="20"/>
      <c r="B1263" s="33"/>
      <c r="C1263" s="20"/>
      <c r="D1263" s="9"/>
      <c r="E1263" s="9"/>
      <c r="F1263" s="7"/>
      <c r="G1263" s="9"/>
    </row>
    <row r="1264" spans="1:7">
      <c r="A1264" s="20"/>
      <c r="B1264" s="33"/>
      <c r="C1264" s="20"/>
      <c r="D1264" s="9"/>
      <c r="E1264" s="9"/>
      <c r="F1264" s="7"/>
      <c r="G1264" s="9"/>
    </row>
    <row r="1265" spans="1:7">
      <c r="A1265" s="19"/>
      <c r="B1265" s="8"/>
      <c r="C1265" s="19"/>
      <c r="D1265" s="9"/>
      <c r="E1265" s="9"/>
      <c r="F1265" s="7"/>
      <c r="G1265" s="9"/>
    </row>
    <row r="1266" spans="1:7">
      <c r="A1266" s="20"/>
      <c r="B1266" s="33"/>
      <c r="C1266" s="20"/>
      <c r="D1266" s="9"/>
      <c r="E1266" s="9"/>
      <c r="F1266" s="7"/>
      <c r="G1266" s="9"/>
    </row>
    <row r="1267" spans="1:7">
      <c r="A1267" s="27"/>
      <c r="B1267" s="45"/>
      <c r="C1267" s="20"/>
      <c r="D1267" s="9"/>
      <c r="E1267" s="9"/>
      <c r="F1267" s="7"/>
      <c r="G1267" s="9"/>
    </row>
    <row r="1268" spans="1:7">
      <c r="A1268" s="20">
        <v>27</v>
      </c>
      <c r="B1268" s="45" t="s">
        <v>297</v>
      </c>
      <c r="C1268" s="20">
        <v>1</v>
      </c>
      <c r="D1268" s="9">
        <v>12500000</v>
      </c>
      <c r="E1268" s="9">
        <f t="shared" si="33"/>
        <v>12500000</v>
      </c>
      <c r="F1268" s="7">
        <v>5</v>
      </c>
      <c r="G1268" s="9">
        <f t="shared" si="34"/>
        <v>2500000</v>
      </c>
    </row>
    <row r="1269" spans="1:7">
      <c r="A1269" s="27">
        <v>28</v>
      </c>
      <c r="B1269" s="45" t="s">
        <v>243</v>
      </c>
      <c r="C1269" s="20">
        <v>1</v>
      </c>
      <c r="D1269" s="9">
        <v>900000</v>
      </c>
      <c r="E1269" s="9">
        <f t="shared" si="33"/>
        <v>900000</v>
      </c>
      <c r="F1269" s="7">
        <v>5</v>
      </c>
      <c r="G1269" s="9">
        <f t="shared" si="34"/>
        <v>180000</v>
      </c>
    </row>
    <row r="1270" spans="1:7">
      <c r="A1270" s="20">
        <v>29</v>
      </c>
      <c r="B1270" s="8" t="s">
        <v>603</v>
      </c>
      <c r="C1270" s="20">
        <v>1</v>
      </c>
      <c r="D1270" s="9">
        <v>200000000</v>
      </c>
      <c r="E1270" s="9">
        <f t="shared" si="33"/>
        <v>200000000</v>
      </c>
      <c r="F1270" s="7">
        <v>5</v>
      </c>
      <c r="G1270" s="9">
        <f t="shared" si="34"/>
        <v>40000000</v>
      </c>
    </row>
    <row r="1271" spans="1:7">
      <c r="A1271" s="28"/>
      <c r="B1271" s="39"/>
      <c r="C1271" s="28"/>
      <c r="D1271" s="9"/>
      <c r="E1271" s="9"/>
      <c r="F1271" s="7"/>
      <c r="G1271" s="9"/>
    </row>
    <row r="1272" spans="1:7">
      <c r="A1272" s="28"/>
      <c r="B1272" s="39"/>
      <c r="C1272" s="28"/>
      <c r="D1272" s="6"/>
      <c r="E1272" s="6"/>
      <c r="F1272" s="6"/>
      <c r="G1272" s="9">
        <f>SUM(G6:G1271)</f>
        <v>1808060000</v>
      </c>
    </row>
    <row r="1273" spans="1:7">
      <c r="A1273" s="6"/>
      <c r="B1273" s="6"/>
      <c r="C1273" s="6"/>
      <c r="D1273" s="6"/>
      <c r="E1273" s="6"/>
      <c r="F1273" s="6"/>
      <c r="G1273" s="9">
        <f>G1272/866</f>
        <v>2087829.0993071594</v>
      </c>
    </row>
    <row r="1274" spans="1:7">
      <c r="A1274" s="6"/>
      <c r="B1274" s="6"/>
      <c r="C1274" s="6"/>
      <c r="D1274" s="6"/>
      <c r="E1274" s="6"/>
      <c r="F1274" s="6"/>
      <c r="G1274" s="6"/>
    </row>
    <row r="1275" spans="1:7">
      <c r="A1275" s="6"/>
      <c r="B1275" s="6"/>
      <c r="C1275" s="6"/>
      <c r="D1275" s="6"/>
      <c r="E1275" s="6"/>
      <c r="F1275" s="6"/>
      <c r="G1275" s="6"/>
    </row>
    <row r="1276" spans="1:7">
      <c r="A1276" s="6"/>
      <c r="B1276" s="6"/>
      <c r="C1276" s="6"/>
      <c r="D1276" s="6"/>
      <c r="E1276" s="6"/>
      <c r="F1276" s="6"/>
      <c r="G1276" s="6"/>
    </row>
    <row r="1277" spans="1:7">
      <c r="A1277" s="6"/>
      <c r="B1277" s="6"/>
      <c r="C1277" s="6"/>
      <c r="D1277" s="6"/>
      <c r="E1277" s="6"/>
      <c r="F1277" s="6"/>
      <c r="G1277" s="6"/>
    </row>
    <row r="1278" spans="1:7">
      <c r="A1278" s="6"/>
      <c r="B1278" s="6"/>
      <c r="C1278" s="6"/>
      <c r="D1278" s="6"/>
      <c r="E1278" s="6"/>
      <c r="F1278" s="6"/>
      <c r="G1278" s="6"/>
    </row>
    <row r="1279" spans="1:7">
      <c r="A1279" s="6"/>
      <c r="B1279" s="6"/>
      <c r="C1279" s="6"/>
      <c r="D1279" s="6"/>
      <c r="E1279" s="6"/>
      <c r="F1279" s="6"/>
      <c r="G1279" s="6"/>
    </row>
    <row r="1280" spans="1:7">
      <c r="A1280" s="6"/>
      <c r="B1280" s="6"/>
      <c r="C1280" s="6"/>
      <c r="D1280" s="6"/>
      <c r="E1280" s="6"/>
      <c r="F1280" s="6"/>
      <c r="G1280" s="6"/>
    </row>
    <row r="1281" spans="1:7">
      <c r="A1281" s="6"/>
      <c r="B1281" s="6"/>
      <c r="C1281" s="6"/>
      <c r="D1281" s="6"/>
      <c r="E1281" s="6"/>
      <c r="F1281" s="6"/>
      <c r="G1281" s="6"/>
    </row>
    <row r="1282" spans="1:7">
      <c r="A1282" s="6"/>
      <c r="B1282" s="6"/>
      <c r="C1282" s="6"/>
      <c r="D1282" s="6"/>
      <c r="E1282" s="6"/>
      <c r="F1282" s="6"/>
      <c r="G1282" s="6"/>
    </row>
    <row r="1283" spans="1:7">
      <c r="A1283" s="6"/>
      <c r="B1283" s="6"/>
      <c r="C1283" s="6"/>
      <c r="D1283" s="6"/>
      <c r="E1283" s="6"/>
      <c r="F1283" s="6"/>
      <c r="G1283" s="6"/>
    </row>
    <row r="1284" spans="1:7">
      <c r="A1284" s="6"/>
      <c r="B1284" s="6"/>
      <c r="C1284" s="6"/>
      <c r="D1284" s="6"/>
      <c r="E1284" s="6"/>
      <c r="F1284" s="6"/>
      <c r="G1284" s="6"/>
    </row>
    <row r="1285" spans="1:7">
      <c r="A1285" s="6"/>
      <c r="B1285" s="6"/>
      <c r="C1285" s="6"/>
      <c r="D1285" s="6"/>
      <c r="E1285" s="6"/>
      <c r="F1285" s="6"/>
      <c r="G1285" s="6"/>
    </row>
    <row r="1286" spans="1:7">
      <c r="A1286" s="6"/>
      <c r="B1286" s="6"/>
      <c r="C1286" s="6"/>
      <c r="D1286" s="6"/>
      <c r="E1286" s="6"/>
      <c r="F1286" s="6"/>
      <c r="G1286" s="6"/>
    </row>
    <row r="1287" spans="1:7">
      <c r="A1287" s="6"/>
      <c r="B1287" s="6"/>
      <c r="C1287" s="6"/>
      <c r="D1287" s="6"/>
      <c r="E1287" s="6"/>
      <c r="F1287" s="6"/>
      <c r="G1287" s="6"/>
    </row>
    <row r="1288" spans="1:7">
      <c r="A1288" s="6"/>
      <c r="B1288" s="6"/>
      <c r="C1288" s="6"/>
      <c r="D1288" s="6"/>
      <c r="E1288" s="6"/>
      <c r="F1288" s="6"/>
      <c r="G1288" s="6"/>
    </row>
    <row r="1289" spans="1:7">
      <c r="A1289" s="6"/>
      <c r="B1289" s="6"/>
      <c r="C1289" s="6"/>
      <c r="D1289" s="6"/>
      <c r="E1289" s="6"/>
      <c r="F1289" s="6"/>
      <c r="G1289" s="6"/>
    </row>
    <row r="1290" spans="1:7">
      <c r="A1290" s="6"/>
      <c r="B1290" s="6"/>
      <c r="C1290" s="6"/>
      <c r="D1290" s="6"/>
      <c r="E1290" s="6"/>
      <c r="F1290" s="6"/>
      <c r="G1290" s="6"/>
    </row>
    <row r="1291" spans="1:7">
      <c r="A1291" s="6"/>
      <c r="B1291" s="6"/>
      <c r="C1291" s="6"/>
      <c r="D1291" s="6"/>
      <c r="E1291" s="6"/>
      <c r="F1291" s="6"/>
      <c r="G1291" s="6"/>
    </row>
    <row r="1292" spans="1:7">
      <c r="A1292" s="6"/>
      <c r="B1292" s="6"/>
      <c r="C1292" s="6"/>
      <c r="D1292" s="6"/>
      <c r="E1292" s="6"/>
      <c r="F1292" s="6"/>
      <c r="G1292" s="6"/>
    </row>
    <row r="1293" spans="1:7">
      <c r="A1293" s="6"/>
      <c r="B1293" s="6"/>
      <c r="C1293" s="6"/>
      <c r="D1293" s="6"/>
      <c r="E1293" s="6"/>
      <c r="F1293" s="6"/>
      <c r="G1293" s="6"/>
    </row>
    <row r="1294" spans="1:7">
      <c r="A1294" s="6"/>
      <c r="B1294" s="6"/>
      <c r="C1294" s="6"/>
      <c r="D1294" s="6"/>
      <c r="E1294" s="6"/>
      <c r="F1294" s="6"/>
      <c r="G1294" s="6"/>
    </row>
    <row r="1295" spans="1:7">
      <c r="A1295" s="6"/>
      <c r="B1295" s="6"/>
      <c r="C1295" s="6"/>
      <c r="D1295" s="6"/>
      <c r="E1295" s="6"/>
      <c r="F1295" s="6"/>
      <c r="G1295" s="6"/>
    </row>
    <row r="1296" spans="1:7">
      <c r="A1296" s="6"/>
      <c r="B1296" s="6"/>
      <c r="C1296" s="6"/>
      <c r="D1296" s="6"/>
      <c r="E1296" s="6"/>
      <c r="F1296" s="6"/>
      <c r="G1296" s="6"/>
    </row>
    <row r="1297" spans="1:7">
      <c r="A1297" s="6"/>
      <c r="B1297" s="6"/>
      <c r="C1297" s="6"/>
      <c r="D1297" s="6"/>
      <c r="E1297" s="6"/>
      <c r="F1297" s="6"/>
      <c r="G1297" s="6"/>
    </row>
    <row r="1298" spans="1:7">
      <c r="A1298" s="6"/>
      <c r="B1298" s="6"/>
      <c r="C1298" s="6"/>
      <c r="D1298" s="6"/>
      <c r="E1298" s="6"/>
      <c r="F1298" s="6"/>
      <c r="G1298" s="6"/>
    </row>
    <row r="1299" spans="1:7">
      <c r="A1299" s="6"/>
      <c r="B1299" s="6"/>
      <c r="C1299" s="6"/>
      <c r="D1299" s="6"/>
      <c r="E1299" s="6"/>
      <c r="F1299" s="6"/>
      <c r="G1299" s="6"/>
    </row>
    <row r="1300" spans="1:7">
      <c r="A1300" s="6"/>
      <c r="B1300" s="6"/>
      <c r="C1300" s="6"/>
      <c r="D1300" s="6"/>
      <c r="E1300" s="6"/>
      <c r="F1300" s="6"/>
      <c r="G1300" s="6"/>
    </row>
    <row r="1301" spans="1:7">
      <c r="A1301" s="6"/>
      <c r="B1301" s="6"/>
      <c r="C1301" s="6"/>
      <c r="D1301" s="6"/>
      <c r="E1301" s="6"/>
      <c r="F1301" s="6"/>
      <c r="G1301" s="6"/>
    </row>
    <row r="1302" spans="1:7">
      <c r="A1302" s="6"/>
      <c r="B1302" s="6"/>
      <c r="C1302" s="6"/>
      <c r="D1302" s="6"/>
      <c r="E1302" s="6"/>
      <c r="F1302" s="6"/>
      <c r="G1302" s="6"/>
    </row>
    <row r="1303" spans="1:7">
      <c r="A1303" s="6"/>
      <c r="B1303" s="6"/>
      <c r="C1303" s="6"/>
      <c r="D1303" s="6"/>
      <c r="E1303" s="6"/>
      <c r="F1303" s="6"/>
      <c r="G1303" s="6"/>
    </row>
    <row r="1304" spans="1:7">
      <c r="A1304" s="6"/>
      <c r="B1304" s="6"/>
      <c r="C1304" s="6"/>
      <c r="D1304" s="6"/>
      <c r="E1304" s="6"/>
      <c r="F1304" s="6"/>
      <c r="G1304" s="6"/>
    </row>
    <row r="1305" spans="1:7">
      <c r="A1305" s="6"/>
      <c r="B1305" s="6"/>
      <c r="C1305" s="6"/>
      <c r="D1305" s="6"/>
      <c r="E1305" s="6"/>
      <c r="F1305" s="6"/>
      <c r="G1305" s="6"/>
    </row>
    <row r="1306" spans="1:7">
      <c r="A1306" s="6"/>
      <c r="B1306" s="6"/>
      <c r="C1306" s="6"/>
      <c r="D1306" s="6"/>
      <c r="E1306" s="6"/>
      <c r="F1306" s="6"/>
      <c r="G1306" s="6"/>
    </row>
    <row r="1307" spans="1:7">
      <c r="A1307" s="6"/>
      <c r="B1307" s="6"/>
      <c r="C1307" s="6"/>
      <c r="D1307" s="6"/>
      <c r="E1307" s="6"/>
      <c r="F1307" s="6"/>
      <c r="G1307" s="6"/>
    </row>
    <row r="1308" spans="1:7">
      <c r="A1308" s="6"/>
      <c r="B1308" s="6"/>
      <c r="C1308" s="6"/>
      <c r="D1308" s="6"/>
      <c r="E1308" s="6"/>
      <c r="F1308" s="6"/>
      <c r="G1308" s="6"/>
    </row>
    <row r="1309" spans="1:7">
      <c r="A1309" s="6"/>
      <c r="B1309" s="6"/>
      <c r="C1309" s="6"/>
      <c r="D1309" s="6"/>
      <c r="E1309" s="6"/>
      <c r="F1309" s="6"/>
      <c r="G1309" s="6"/>
    </row>
    <row r="1310" spans="1:7">
      <c r="A1310" s="6"/>
      <c r="B1310" s="6"/>
      <c r="C1310" s="6"/>
      <c r="D1310" s="6"/>
      <c r="E1310" s="6"/>
      <c r="F1310" s="6"/>
      <c r="G1310" s="6"/>
    </row>
    <row r="1311" spans="1:7">
      <c r="A1311" s="6"/>
      <c r="B1311" s="6"/>
      <c r="C1311" s="6"/>
      <c r="D1311" s="6"/>
      <c r="E1311" s="6"/>
      <c r="F1311" s="6"/>
      <c r="G1311" s="6"/>
    </row>
    <row r="1312" spans="1:7">
      <c r="A1312" s="6"/>
      <c r="B1312" s="6"/>
      <c r="C1312" s="6"/>
      <c r="D1312" s="6"/>
      <c r="E1312" s="6"/>
      <c r="F1312" s="6"/>
      <c r="G1312" s="6"/>
    </row>
    <row r="1313" spans="1:7">
      <c r="A1313" s="6"/>
      <c r="B1313" s="6"/>
      <c r="C1313" s="6"/>
      <c r="D1313" s="6"/>
      <c r="E1313" s="6"/>
      <c r="F1313" s="6"/>
      <c r="G1313" s="6"/>
    </row>
    <row r="1314" spans="1:7">
      <c r="A1314" s="6"/>
      <c r="B1314" s="6"/>
      <c r="C1314" s="6"/>
      <c r="D1314" s="6"/>
      <c r="E1314" s="6"/>
      <c r="F1314" s="6"/>
      <c r="G1314" s="6"/>
    </row>
    <row r="1315" spans="1:7">
      <c r="A1315" s="6"/>
      <c r="B1315" s="6"/>
      <c r="C1315" s="6"/>
      <c r="D1315" s="6"/>
      <c r="E1315" s="6"/>
      <c r="F1315" s="6"/>
      <c r="G1315" s="6"/>
    </row>
    <row r="1316" spans="1:7">
      <c r="A1316" s="6"/>
      <c r="B1316" s="6"/>
      <c r="C1316" s="6"/>
      <c r="D1316" s="6"/>
      <c r="E1316" s="6"/>
      <c r="F1316" s="6"/>
      <c r="G1316" s="6"/>
    </row>
    <row r="1317" spans="1:7">
      <c r="A1317" s="6"/>
      <c r="B1317" s="6"/>
      <c r="C1317" s="6"/>
      <c r="D1317" s="6"/>
      <c r="E1317" s="6"/>
      <c r="F1317" s="6"/>
      <c r="G1317" s="6"/>
    </row>
    <row r="1318" spans="1:7">
      <c r="A1318" s="6"/>
      <c r="B1318" s="6"/>
      <c r="C1318" s="6"/>
      <c r="D1318" s="6"/>
      <c r="E1318" s="6"/>
      <c r="F1318" s="6"/>
      <c r="G1318" s="6"/>
    </row>
    <row r="1319" spans="1:7">
      <c r="A1319" s="6"/>
      <c r="B1319" s="6"/>
      <c r="C1319" s="6"/>
      <c r="D1319" s="6"/>
      <c r="E1319" s="6"/>
      <c r="F1319" s="6"/>
      <c r="G1319" s="6"/>
    </row>
    <row r="1320" spans="1:7">
      <c r="A1320" s="6"/>
      <c r="B1320" s="6"/>
      <c r="C1320" s="6"/>
      <c r="D1320" s="6"/>
      <c r="E1320" s="6"/>
      <c r="F1320" s="6"/>
      <c r="G1320" s="6"/>
    </row>
    <row r="1321" spans="1:7">
      <c r="A1321" s="6"/>
      <c r="B1321" s="6"/>
      <c r="C1321" s="6"/>
      <c r="D1321" s="6"/>
      <c r="E1321" s="6"/>
      <c r="F1321" s="6"/>
      <c r="G1321" s="6"/>
    </row>
    <row r="1322" spans="1:7">
      <c r="A1322" s="6"/>
      <c r="B1322" s="6"/>
      <c r="C1322" s="6"/>
      <c r="D1322" s="6"/>
      <c r="E1322" s="6"/>
      <c r="F1322" s="6"/>
      <c r="G1322" s="6"/>
    </row>
    <row r="1323" spans="1:7">
      <c r="A1323" s="6"/>
      <c r="B1323" s="6"/>
      <c r="C1323" s="6"/>
      <c r="D1323" s="6"/>
      <c r="E1323" s="6"/>
      <c r="F1323" s="6"/>
      <c r="G1323" s="6"/>
    </row>
    <row r="1324" spans="1:7">
      <c r="A1324" s="6"/>
      <c r="B1324" s="6"/>
      <c r="C1324" s="6"/>
      <c r="D1324" s="6"/>
      <c r="E1324" s="6"/>
      <c r="F1324" s="6"/>
      <c r="G1324" s="6"/>
    </row>
    <row r="1325" spans="1:7">
      <c r="A1325" s="6"/>
      <c r="B1325" s="6"/>
      <c r="C1325" s="6"/>
      <c r="D1325" s="6"/>
      <c r="E1325" s="6"/>
      <c r="F1325" s="6"/>
      <c r="G1325" s="6"/>
    </row>
    <row r="1326" spans="1:7">
      <c r="A1326" s="6"/>
      <c r="B1326" s="6"/>
      <c r="C1326" s="6"/>
      <c r="D1326" s="6"/>
      <c r="E1326" s="6"/>
      <c r="F1326" s="6"/>
      <c r="G1326" s="6"/>
    </row>
    <row r="1327" spans="1:7">
      <c r="A1327" s="6"/>
      <c r="B1327" s="6"/>
      <c r="C1327" s="6"/>
      <c r="D1327" s="6"/>
      <c r="E1327" s="6"/>
      <c r="F1327" s="6"/>
      <c r="G1327" s="6"/>
    </row>
    <row r="1328" spans="1:7">
      <c r="A1328" s="6"/>
      <c r="B1328" s="6"/>
      <c r="C1328" s="6"/>
      <c r="D1328" s="6"/>
      <c r="E1328" s="6"/>
      <c r="F1328" s="6"/>
      <c r="G1328" s="6"/>
    </row>
    <row r="1329" spans="1:7">
      <c r="A1329" s="6"/>
      <c r="B1329" s="6"/>
      <c r="C1329" s="6"/>
      <c r="D1329" s="6"/>
      <c r="E1329" s="6"/>
      <c r="F1329" s="6"/>
      <c r="G1329" s="6"/>
    </row>
    <row r="1330" spans="1:7">
      <c r="A1330" s="6"/>
      <c r="B1330" s="6"/>
      <c r="C1330" s="6"/>
      <c r="D1330" s="6"/>
      <c r="E1330" s="6"/>
      <c r="F1330" s="6"/>
      <c r="G1330" s="6"/>
    </row>
    <row r="1331" spans="1:7">
      <c r="A1331" s="6"/>
      <c r="B1331" s="6"/>
      <c r="C1331" s="6"/>
      <c r="D1331" s="6"/>
      <c r="E1331" s="6"/>
      <c r="F1331" s="6"/>
      <c r="G1331" s="6"/>
    </row>
    <row r="1332" spans="1:7">
      <c r="A1332" s="6"/>
      <c r="B1332" s="6"/>
      <c r="C1332" s="6"/>
      <c r="D1332" s="6"/>
      <c r="E1332" s="6"/>
      <c r="F1332" s="6"/>
      <c r="G1332" s="6"/>
    </row>
    <row r="1333" spans="1:7">
      <c r="A1333" s="6"/>
      <c r="B1333" s="6"/>
      <c r="C1333" s="6"/>
      <c r="D1333" s="6"/>
      <c r="E1333" s="6"/>
      <c r="F1333" s="6"/>
      <c r="G1333" s="6"/>
    </row>
    <row r="1334" spans="1:7">
      <c r="A1334" s="6"/>
      <c r="B1334" s="6"/>
      <c r="C1334" s="6"/>
      <c r="D1334" s="6"/>
      <c r="E1334" s="6"/>
      <c r="F1334" s="6"/>
      <c r="G1334" s="6"/>
    </row>
    <row r="1335" spans="1:7">
      <c r="A1335" s="6"/>
      <c r="B1335" s="6"/>
      <c r="C1335" s="6"/>
      <c r="D1335" s="6"/>
      <c r="E1335" s="6"/>
      <c r="F1335" s="6"/>
      <c r="G1335" s="6"/>
    </row>
    <row r="1336" spans="1:7">
      <c r="A1336" s="6"/>
      <c r="B1336" s="6"/>
      <c r="C1336" s="6"/>
      <c r="D1336" s="6"/>
      <c r="E1336" s="6"/>
      <c r="F1336" s="6"/>
      <c r="G1336" s="6"/>
    </row>
    <row r="1337" spans="1:7">
      <c r="A1337" s="6"/>
      <c r="B1337" s="6"/>
      <c r="C1337" s="6"/>
      <c r="D1337" s="6"/>
      <c r="E1337" s="6"/>
      <c r="F1337" s="6"/>
      <c r="G1337" s="6"/>
    </row>
    <row r="1338" spans="1:7">
      <c r="A1338" s="6"/>
      <c r="B1338" s="6"/>
      <c r="C1338" s="6"/>
      <c r="D1338" s="6"/>
      <c r="E1338" s="6"/>
      <c r="F1338" s="6"/>
      <c r="G1338" s="6"/>
    </row>
    <row r="1339" spans="1:7">
      <c r="A1339" s="6"/>
      <c r="B1339" s="6"/>
      <c r="C1339" s="6"/>
      <c r="D1339" s="6"/>
      <c r="E1339" s="6"/>
      <c r="F1339" s="6"/>
      <c r="G1339" s="6"/>
    </row>
    <row r="1340" spans="1:7">
      <c r="A1340" s="6"/>
      <c r="B1340" s="6"/>
      <c r="C1340" s="6"/>
      <c r="D1340" s="6"/>
      <c r="E1340" s="6"/>
      <c r="F1340" s="6"/>
      <c r="G1340" s="6"/>
    </row>
    <row r="1341" spans="1:7">
      <c r="A1341" s="6"/>
      <c r="B1341" s="6"/>
      <c r="C1341" s="6"/>
      <c r="D1341" s="6"/>
      <c r="E1341" s="6"/>
      <c r="F1341" s="6"/>
      <c r="G1341" s="6"/>
    </row>
    <row r="1342" spans="1:7">
      <c r="A1342" s="6"/>
      <c r="B1342" s="6"/>
      <c r="C1342" s="6"/>
      <c r="D1342" s="6"/>
      <c r="E1342" s="6"/>
      <c r="F1342" s="6"/>
      <c r="G1342" s="6"/>
    </row>
    <row r="1343" spans="1:7">
      <c r="A1343" s="6"/>
      <c r="B1343" s="6"/>
      <c r="C1343" s="6"/>
      <c r="D1343" s="6"/>
      <c r="E1343" s="6"/>
      <c r="F1343" s="6"/>
      <c r="G1343" s="6"/>
    </row>
    <row r="1344" spans="1:7">
      <c r="A1344" s="6"/>
      <c r="B1344" s="6"/>
      <c r="C1344" s="6"/>
      <c r="D1344" s="6"/>
      <c r="E1344" s="6"/>
      <c r="F1344" s="6"/>
      <c r="G1344" s="6"/>
    </row>
    <row r="1345" spans="1:7">
      <c r="A1345" s="6"/>
      <c r="B1345" s="6"/>
      <c r="C1345" s="6"/>
      <c r="D1345" s="6"/>
      <c r="E1345" s="6"/>
      <c r="F1345" s="6"/>
      <c r="G1345" s="6"/>
    </row>
    <row r="1346" spans="1:7">
      <c r="A1346" s="6"/>
      <c r="B1346" s="6"/>
      <c r="C1346" s="6"/>
      <c r="D1346" s="6"/>
      <c r="E1346" s="6"/>
      <c r="F1346" s="6"/>
      <c r="G1346" s="6"/>
    </row>
    <row r="1347" spans="1:7">
      <c r="A1347" s="6"/>
      <c r="B1347" s="6"/>
      <c r="C1347" s="6"/>
      <c r="D1347" s="6"/>
      <c r="E1347" s="6"/>
      <c r="F1347" s="6"/>
      <c r="G1347" s="6"/>
    </row>
    <row r="1348" spans="1:7">
      <c r="A1348" s="6"/>
      <c r="B1348" s="6"/>
      <c r="C1348" s="6"/>
      <c r="D1348" s="6"/>
      <c r="E1348" s="6"/>
      <c r="F1348" s="6"/>
      <c r="G1348" s="6"/>
    </row>
    <row r="1349" spans="1:7">
      <c r="A1349" s="6"/>
      <c r="B1349" s="6"/>
      <c r="C1349" s="6"/>
      <c r="D1349" s="6"/>
      <c r="E1349" s="6"/>
      <c r="F1349" s="6"/>
      <c r="G1349" s="6"/>
    </row>
    <row r="1350" spans="1:7">
      <c r="A1350" s="6"/>
      <c r="B1350" s="6"/>
      <c r="C1350" s="6"/>
      <c r="D1350" s="6"/>
      <c r="E1350" s="6"/>
      <c r="F1350" s="6"/>
      <c r="G1350" s="6"/>
    </row>
    <row r="1351" spans="1:7">
      <c r="A1351" s="6"/>
      <c r="B1351" s="6"/>
      <c r="C1351" s="6"/>
      <c r="D1351" s="6"/>
      <c r="E1351" s="6"/>
      <c r="F1351" s="6"/>
      <c r="G1351" s="6"/>
    </row>
    <row r="1352" spans="1:7">
      <c r="A1352" s="6"/>
      <c r="B1352" s="6"/>
      <c r="C1352" s="6"/>
      <c r="D1352" s="6"/>
      <c r="E1352" s="6"/>
      <c r="F1352" s="6"/>
      <c r="G1352" s="6"/>
    </row>
    <row r="1353" spans="1:7">
      <c r="A1353" s="6"/>
      <c r="B1353" s="6"/>
      <c r="C1353" s="6"/>
      <c r="D1353" s="6"/>
      <c r="E1353" s="6"/>
      <c r="F1353" s="6"/>
      <c r="G1353" s="6"/>
    </row>
    <row r="1354" spans="1:7">
      <c r="A1354" s="6"/>
      <c r="B1354" s="6"/>
      <c r="C1354" s="6"/>
      <c r="D1354" s="6"/>
      <c r="E1354" s="6"/>
      <c r="F1354" s="6"/>
      <c r="G1354" s="6"/>
    </row>
    <row r="1355" spans="1:7">
      <c r="A1355" s="6"/>
      <c r="B1355" s="6"/>
      <c r="C1355" s="6"/>
      <c r="D1355" s="6"/>
      <c r="E1355" s="6"/>
      <c r="F1355" s="6"/>
      <c r="G1355" s="6"/>
    </row>
    <row r="1356" spans="1:7">
      <c r="A1356" s="6"/>
      <c r="B1356" s="6"/>
      <c r="C1356" s="6"/>
      <c r="D1356" s="6"/>
      <c r="E1356" s="6"/>
      <c r="F1356" s="6"/>
      <c r="G1356" s="6"/>
    </row>
    <row r="1357" spans="1:7">
      <c r="A1357" s="6"/>
      <c r="B1357" s="6"/>
      <c r="C1357" s="6"/>
      <c r="D1357" s="6"/>
      <c r="E1357" s="6"/>
      <c r="F1357" s="6"/>
      <c r="G1357" s="6"/>
    </row>
    <row r="1358" spans="1:7">
      <c r="A1358" s="6"/>
      <c r="B1358" s="6"/>
      <c r="C1358" s="6"/>
      <c r="D1358" s="6"/>
      <c r="E1358" s="6"/>
      <c r="F1358" s="6"/>
      <c r="G1358" s="6"/>
    </row>
    <row r="1359" spans="1:7">
      <c r="A1359" s="6"/>
      <c r="B1359" s="6"/>
      <c r="C1359" s="6"/>
      <c r="D1359" s="6"/>
      <c r="E1359" s="6"/>
      <c r="F1359" s="6"/>
      <c r="G1359" s="6"/>
    </row>
    <row r="1360" spans="1:7">
      <c r="A1360" s="6"/>
      <c r="B1360" s="6"/>
      <c r="C1360" s="6"/>
      <c r="D1360" s="6"/>
      <c r="E1360" s="6"/>
      <c r="F1360" s="6"/>
      <c r="G1360" s="6"/>
    </row>
    <row r="1361" spans="1:7">
      <c r="A1361" s="6"/>
      <c r="B1361" s="6"/>
      <c r="C1361" s="6"/>
      <c r="D1361" s="6"/>
      <c r="E1361" s="6"/>
      <c r="F1361" s="6"/>
      <c r="G1361" s="6"/>
    </row>
    <row r="1362" spans="1:7">
      <c r="A1362" s="6"/>
      <c r="B1362" s="6"/>
      <c r="C1362" s="6"/>
      <c r="D1362" s="6"/>
      <c r="E1362" s="6"/>
      <c r="F1362" s="6"/>
      <c r="G1362" s="6"/>
    </row>
    <row r="1363" spans="1:7">
      <c r="A1363" s="6"/>
      <c r="B1363" s="6"/>
      <c r="C1363" s="6"/>
      <c r="D1363" s="6"/>
      <c r="E1363" s="6"/>
      <c r="F1363" s="6"/>
      <c r="G1363" s="6"/>
    </row>
    <row r="1364" spans="1:7">
      <c r="A1364" s="6"/>
      <c r="B1364" s="6"/>
      <c r="C1364" s="6"/>
      <c r="D1364" s="6"/>
      <c r="E1364" s="6"/>
      <c r="F1364" s="6"/>
      <c r="G1364" s="6"/>
    </row>
    <row r="1365" spans="1:7">
      <c r="A1365" s="6"/>
      <c r="B1365" s="6"/>
      <c r="C1365" s="6"/>
      <c r="D1365" s="6"/>
      <c r="E1365" s="6"/>
      <c r="F1365" s="6"/>
      <c r="G1365" s="6"/>
    </row>
    <row r="1366" spans="1:7">
      <c r="A1366" s="6"/>
      <c r="B1366" s="6"/>
      <c r="C1366" s="6"/>
      <c r="D1366" s="6"/>
      <c r="E1366" s="6"/>
      <c r="F1366" s="6"/>
      <c r="G1366" s="6"/>
    </row>
    <row r="1367" spans="1:7">
      <c r="A1367" s="6"/>
      <c r="B1367" s="6"/>
      <c r="C1367" s="6"/>
      <c r="D1367" s="6"/>
      <c r="E1367" s="6"/>
      <c r="F1367" s="6"/>
      <c r="G1367" s="6"/>
    </row>
    <row r="1368" spans="1:7">
      <c r="A1368" s="6"/>
      <c r="B1368" s="6"/>
      <c r="C1368" s="6"/>
      <c r="D1368" s="6"/>
      <c r="E1368" s="6"/>
      <c r="F1368" s="6"/>
      <c r="G1368" s="6"/>
    </row>
    <row r="1369" spans="1:7">
      <c r="A1369" s="6"/>
      <c r="B1369" s="6"/>
      <c r="C1369" s="6"/>
      <c r="D1369" s="6"/>
      <c r="E1369" s="6"/>
      <c r="F1369" s="6"/>
      <c r="G1369" s="6"/>
    </row>
    <row r="1370" spans="1:7">
      <c r="A1370" s="6"/>
      <c r="B1370" s="6"/>
      <c r="C1370" s="6"/>
      <c r="D1370" s="6"/>
      <c r="E1370" s="6"/>
      <c r="F1370" s="6"/>
      <c r="G1370" s="6"/>
    </row>
    <row r="1371" spans="1:7">
      <c r="A1371" s="6"/>
      <c r="B1371" s="6"/>
      <c r="C1371" s="6"/>
      <c r="D1371" s="6"/>
      <c r="E1371" s="6"/>
      <c r="F1371" s="6"/>
      <c r="G1371" s="6"/>
    </row>
    <row r="1372" spans="1:7">
      <c r="A1372" s="6"/>
      <c r="B1372" s="6"/>
      <c r="C1372" s="6"/>
      <c r="D1372" s="6"/>
      <c r="E1372" s="6"/>
      <c r="F1372" s="6"/>
      <c r="G1372" s="6"/>
    </row>
    <row r="1373" spans="1:7">
      <c r="A1373" s="6"/>
      <c r="B1373" s="6"/>
      <c r="C1373" s="6"/>
      <c r="D1373" s="6"/>
      <c r="E1373" s="6"/>
      <c r="F1373" s="6"/>
      <c r="G1373" s="6"/>
    </row>
    <row r="1374" spans="1:7">
      <c r="A1374" s="6"/>
      <c r="B1374" s="6"/>
      <c r="C1374" s="6"/>
      <c r="D1374" s="6"/>
      <c r="E1374" s="6"/>
      <c r="F1374" s="6"/>
      <c r="G1374" s="6"/>
    </row>
    <row r="1375" spans="1:7">
      <c r="A1375" s="6"/>
      <c r="B1375" s="6"/>
      <c r="C1375" s="6"/>
      <c r="D1375" s="6"/>
      <c r="E1375" s="6"/>
      <c r="F1375" s="6"/>
      <c r="G1375" s="6"/>
    </row>
    <row r="1376" spans="1:7">
      <c r="A1376" s="6"/>
      <c r="B1376" s="6"/>
      <c r="C1376" s="6"/>
      <c r="D1376" s="6"/>
      <c r="E1376" s="6"/>
      <c r="F1376" s="6"/>
      <c r="G1376" s="6"/>
    </row>
    <row r="1377" spans="1:7">
      <c r="A1377" s="6"/>
      <c r="B1377" s="6"/>
      <c r="C1377" s="6"/>
      <c r="D1377" s="6"/>
      <c r="E1377" s="6"/>
      <c r="F1377" s="6"/>
      <c r="G1377" s="6"/>
    </row>
    <row r="1378" spans="1:7">
      <c r="A1378" s="6"/>
      <c r="B1378" s="6"/>
      <c r="C1378" s="6"/>
      <c r="D1378" s="6"/>
      <c r="E1378" s="6"/>
      <c r="F1378" s="6"/>
      <c r="G1378" s="6"/>
    </row>
    <row r="1379" spans="1:7">
      <c r="A1379" s="6"/>
      <c r="B1379" s="6"/>
      <c r="C1379" s="6"/>
      <c r="D1379" s="6"/>
      <c r="E1379" s="6"/>
      <c r="F1379" s="6"/>
      <c r="G1379" s="6"/>
    </row>
    <row r="1380" spans="1:7">
      <c r="A1380" s="6"/>
      <c r="B1380" s="6"/>
      <c r="C1380" s="6"/>
      <c r="D1380" s="6"/>
      <c r="E1380" s="6"/>
      <c r="F1380" s="6"/>
      <c r="G1380" s="6"/>
    </row>
    <row r="1381" spans="1:7">
      <c r="A1381" s="6"/>
      <c r="B1381" s="6"/>
      <c r="C1381" s="6"/>
      <c r="D1381" s="6"/>
      <c r="E1381" s="6"/>
      <c r="F1381" s="6"/>
      <c r="G1381" s="6"/>
    </row>
    <row r="1382" spans="1:7">
      <c r="A1382" s="6"/>
      <c r="B1382" s="6"/>
      <c r="C1382" s="6"/>
      <c r="D1382" s="6"/>
      <c r="E1382" s="6"/>
      <c r="F1382" s="6"/>
      <c r="G1382" s="6"/>
    </row>
    <row r="1383" spans="1:7">
      <c r="A1383" s="6"/>
      <c r="B1383" s="6"/>
      <c r="C1383" s="6"/>
      <c r="D1383" s="6"/>
      <c r="E1383" s="6"/>
      <c r="F1383" s="6"/>
      <c r="G1383" s="6"/>
    </row>
    <row r="1384" spans="1:7">
      <c r="A1384" s="6"/>
      <c r="B1384" s="6"/>
      <c r="C1384" s="6"/>
      <c r="D1384" s="6"/>
      <c r="E1384" s="6"/>
      <c r="F1384" s="6"/>
      <c r="G1384" s="6"/>
    </row>
    <row r="1385" spans="1:7">
      <c r="A1385" s="6"/>
      <c r="B1385" s="6"/>
      <c r="C1385" s="6"/>
      <c r="D1385" s="6"/>
      <c r="E1385" s="6"/>
      <c r="F1385" s="6"/>
      <c r="G1385" s="6"/>
    </row>
    <row r="1386" spans="1:7">
      <c r="A1386" s="6"/>
      <c r="B1386" s="6"/>
      <c r="C1386" s="6"/>
      <c r="D1386" s="6"/>
      <c r="E1386" s="6"/>
      <c r="F1386" s="6"/>
      <c r="G1386" s="6"/>
    </row>
    <row r="1387" spans="1:7">
      <c r="A1387" s="6"/>
      <c r="B1387" s="6"/>
      <c r="C1387" s="6"/>
      <c r="D1387" s="6"/>
      <c r="E1387" s="6"/>
      <c r="F1387" s="6"/>
      <c r="G1387" s="6"/>
    </row>
    <row r="1388" spans="1:7">
      <c r="A1388" s="6"/>
      <c r="B1388" s="6"/>
      <c r="C1388" s="6"/>
      <c r="D1388" s="6"/>
      <c r="E1388" s="6"/>
      <c r="F1388" s="6"/>
      <c r="G1388" s="6"/>
    </row>
    <row r="1389" spans="1:7">
      <c r="A1389" s="6"/>
      <c r="B1389" s="6"/>
      <c r="C1389" s="6"/>
      <c r="D1389" s="6"/>
      <c r="E1389" s="6"/>
      <c r="F1389" s="6"/>
      <c r="G1389" s="6"/>
    </row>
    <row r="1390" spans="1:7">
      <c r="A1390" s="6"/>
      <c r="B1390" s="6"/>
      <c r="C1390" s="6"/>
      <c r="D1390" s="6"/>
      <c r="E1390" s="6"/>
      <c r="F1390" s="6"/>
      <c r="G1390" s="6"/>
    </row>
    <row r="1391" spans="1:7">
      <c r="A1391" s="6"/>
      <c r="B1391" s="6"/>
      <c r="C1391" s="6"/>
      <c r="D1391" s="6"/>
      <c r="E1391" s="6"/>
      <c r="F1391" s="6"/>
      <c r="G1391" s="6"/>
    </row>
    <row r="1392" spans="1:7">
      <c r="A1392" s="6"/>
      <c r="B1392" s="6"/>
      <c r="C1392" s="6"/>
      <c r="D1392" s="6"/>
      <c r="E1392" s="6"/>
      <c r="F1392" s="6"/>
      <c r="G1392" s="6"/>
    </row>
    <row r="1393" spans="1:7">
      <c r="A1393" s="6"/>
      <c r="B1393" s="6"/>
      <c r="C1393" s="6"/>
      <c r="D1393" s="6"/>
      <c r="E1393" s="6"/>
      <c r="F1393" s="6"/>
      <c r="G1393" s="6"/>
    </row>
    <row r="1394" spans="1:7">
      <c r="A1394" s="6"/>
      <c r="B1394" s="6"/>
      <c r="C1394" s="6"/>
      <c r="D1394" s="6"/>
      <c r="E1394" s="6"/>
      <c r="F1394" s="6"/>
      <c r="G1394" s="6"/>
    </row>
    <row r="1395" spans="1:7">
      <c r="A1395" s="6"/>
      <c r="B1395" s="6"/>
      <c r="C1395" s="6"/>
      <c r="D1395" s="6"/>
      <c r="E1395" s="6"/>
      <c r="F1395" s="6"/>
      <c r="G1395" s="6"/>
    </row>
    <row r="1396" spans="1:7">
      <c r="A1396" s="6"/>
      <c r="B1396" s="6"/>
      <c r="C1396" s="6"/>
      <c r="D1396" s="6"/>
      <c r="E1396" s="6"/>
      <c r="F1396" s="6"/>
      <c r="G1396" s="6"/>
    </row>
    <row r="1397" spans="1:7">
      <c r="A1397" s="6"/>
      <c r="B1397" s="6"/>
      <c r="C1397" s="6"/>
      <c r="D1397" s="6"/>
      <c r="E1397" s="6"/>
      <c r="F1397" s="6"/>
      <c r="G1397" s="6"/>
    </row>
    <row r="1398" spans="1:7">
      <c r="A1398" s="6"/>
      <c r="B1398" s="6"/>
      <c r="C1398" s="6"/>
      <c r="D1398" s="6"/>
      <c r="E1398" s="6"/>
      <c r="F1398" s="6"/>
      <c r="G1398" s="6"/>
    </row>
    <row r="1399" spans="1:7">
      <c r="A1399" s="6"/>
      <c r="B1399" s="6"/>
      <c r="C1399" s="6"/>
      <c r="D1399" s="6"/>
      <c r="E1399" s="6"/>
      <c r="F1399" s="6"/>
      <c r="G1399" s="6"/>
    </row>
    <row r="1400" spans="1:7">
      <c r="A1400" s="6"/>
      <c r="B1400" s="6"/>
      <c r="C1400" s="6"/>
      <c r="D1400" s="6"/>
      <c r="E1400" s="6"/>
      <c r="F1400" s="6"/>
      <c r="G1400" s="6"/>
    </row>
    <row r="1401" spans="1:7">
      <c r="A1401" s="6"/>
      <c r="B1401" s="6"/>
      <c r="C1401" s="6"/>
      <c r="D1401" s="6"/>
      <c r="E1401" s="6"/>
      <c r="F1401" s="6"/>
      <c r="G1401" s="6"/>
    </row>
    <row r="1402" spans="1:7">
      <c r="A1402" s="6"/>
      <c r="B1402" s="6"/>
      <c r="C1402" s="6"/>
      <c r="D1402" s="6"/>
      <c r="E1402" s="6"/>
      <c r="F1402" s="6"/>
      <c r="G1402" s="6"/>
    </row>
    <row r="1403" spans="1:7">
      <c r="A1403" s="6"/>
      <c r="B1403" s="6"/>
      <c r="C1403" s="6"/>
      <c r="D1403" s="6"/>
      <c r="E1403" s="6"/>
      <c r="F1403" s="6"/>
      <c r="G1403" s="6"/>
    </row>
    <row r="1404" spans="1:7">
      <c r="A1404" s="6"/>
      <c r="B1404" s="6"/>
      <c r="C1404" s="6"/>
      <c r="D1404" s="6"/>
      <c r="E1404" s="6"/>
      <c r="F1404" s="6"/>
      <c r="G1404" s="6"/>
    </row>
    <row r="1405" spans="1:7">
      <c r="A1405" s="6"/>
      <c r="B1405" s="6"/>
      <c r="C1405" s="6"/>
      <c r="D1405" s="6"/>
      <c r="E1405" s="6"/>
      <c r="F1405" s="6"/>
      <c r="G1405" s="6"/>
    </row>
    <row r="1406" spans="1:7">
      <c r="A1406" s="6"/>
      <c r="B1406" s="6"/>
      <c r="C1406" s="6"/>
      <c r="D1406" s="6"/>
      <c r="E1406" s="6"/>
      <c r="F1406" s="6"/>
      <c r="G1406" s="6"/>
    </row>
    <row r="1407" spans="1:7">
      <c r="A1407" s="6"/>
      <c r="B1407" s="6"/>
      <c r="C1407" s="6"/>
      <c r="D1407" s="6"/>
      <c r="E1407" s="6"/>
      <c r="F1407" s="6"/>
      <c r="G1407" s="6"/>
    </row>
    <row r="1408" spans="1:7">
      <c r="A1408" s="6"/>
      <c r="B1408" s="6"/>
      <c r="C1408" s="6"/>
      <c r="D1408" s="6"/>
      <c r="E1408" s="6"/>
      <c r="F1408" s="6"/>
      <c r="G1408" s="6"/>
    </row>
    <row r="1409" spans="1:7">
      <c r="A1409" s="6"/>
      <c r="B1409" s="6"/>
      <c r="C1409" s="6"/>
      <c r="D1409" s="6"/>
      <c r="E1409" s="6"/>
      <c r="F1409" s="6"/>
      <c r="G1409" s="6"/>
    </row>
    <row r="1410" spans="1:7">
      <c r="A1410" s="6"/>
      <c r="B1410" s="6"/>
      <c r="C1410" s="6"/>
      <c r="D1410" s="6"/>
      <c r="E1410" s="6"/>
      <c r="F1410" s="6"/>
      <c r="G1410" s="6"/>
    </row>
    <row r="1411" spans="1:7">
      <c r="A1411" s="6"/>
      <c r="B1411" s="6"/>
      <c r="C1411" s="6"/>
      <c r="D1411" s="6"/>
      <c r="E1411" s="6"/>
      <c r="F1411" s="6"/>
      <c r="G1411" s="6"/>
    </row>
    <row r="1412" spans="1:7">
      <c r="A1412" s="6"/>
      <c r="B1412" s="6"/>
      <c r="C1412" s="6"/>
      <c r="D1412" s="6"/>
      <c r="E1412" s="6"/>
      <c r="F1412" s="6"/>
      <c r="G1412" s="6"/>
    </row>
    <row r="1413" spans="1:7">
      <c r="A1413" s="6"/>
      <c r="B1413" s="6"/>
      <c r="C1413" s="6"/>
      <c r="D1413" s="6"/>
      <c r="E1413" s="6"/>
      <c r="F1413" s="6"/>
      <c r="G1413" s="6"/>
    </row>
    <row r="1414" spans="1:7">
      <c r="A1414" s="6"/>
      <c r="B1414" s="6"/>
      <c r="C1414" s="6"/>
      <c r="D1414" s="6"/>
      <c r="E1414" s="6"/>
      <c r="F1414" s="6"/>
      <c r="G1414" s="6"/>
    </row>
    <row r="1415" spans="1:7">
      <c r="A1415" s="6"/>
      <c r="B1415" s="6"/>
      <c r="C1415" s="6"/>
      <c r="D1415" s="6"/>
      <c r="E1415" s="6"/>
      <c r="F1415" s="6"/>
      <c r="G1415" s="6"/>
    </row>
    <row r="1416" spans="1:7">
      <c r="A1416" s="6"/>
      <c r="B1416" s="6"/>
      <c r="C1416" s="6"/>
      <c r="D1416" s="6"/>
      <c r="E1416" s="6"/>
      <c r="F1416" s="6"/>
      <c r="G1416" s="6"/>
    </row>
    <row r="1417" spans="1:7">
      <c r="A1417" s="6"/>
      <c r="B1417" s="6"/>
      <c r="C1417" s="6"/>
      <c r="D1417" s="6"/>
      <c r="E1417" s="6"/>
      <c r="F1417" s="6"/>
      <c r="G1417" s="6"/>
    </row>
    <row r="1418" spans="1:7">
      <c r="A1418" s="6"/>
      <c r="B1418" s="6"/>
      <c r="C1418" s="6"/>
      <c r="D1418" s="6"/>
      <c r="E1418" s="6"/>
      <c r="F1418" s="6"/>
      <c r="G1418" s="6"/>
    </row>
    <row r="1419" spans="1:7">
      <c r="A1419" s="6"/>
      <c r="B1419" s="6"/>
      <c r="C1419" s="6"/>
      <c r="D1419" s="6"/>
      <c r="E1419" s="6"/>
      <c r="F1419" s="6"/>
      <c r="G1419" s="6"/>
    </row>
    <row r="1420" spans="1:7">
      <c r="A1420" s="6"/>
      <c r="B1420" s="6"/>
      <c r="C1420" s="6"/>
      <c r="D1420" s="6"/>
      <c r="E1420" s="6"/>
      <c r="F1420" s="6"/>
      <c r="G1420" s="6"/>
    </row>
    <row r="1421" spans="1:7">
      <c r="A1421" s="6"/>
      <c r="B1421" s="6"/>
      <c r="C1421" s="6"/>
      <c r="D1421" s="6"/>
      <c r="E1421" s="6"/>
      <c r="F1421" s="6"/>
      <c r="G1421" s="6"/>
    </row>
    <row r="1422" spans="1:7">
      <c r="A1422" s="6"/>
      <c r="B1422" s="6"/>
      <c r="C1422" s="6"/>
      <c r="D1422" s="6"/>
      <c r="E1422" s="6"/>
      <c r="F1422" s="6"/>
      <c r="G1422" s="6"/>
    </row>
    <row r="1423" spans="1:7">
      <c r="A1423" s="6"/>
      <c r="B1423" s="6"/>
      <c r="C1423" s="6"/>
      <c r="D1423" s="6"/>
      <c r="E1423" s="6"/>
      <c r="F1423" s="6"/>
      <c r="G1423" s="6"/>
    </row>
    <row r="1424" spans="1:7">
      <c r="A1424" s="6"/>
      <c r="B1424" s="6"/>
      <c r="C1424" s="6"/>
      <c r="D1424" s="6"/>
      <c r="E1424" s="6"/>
      <c r="F1424" s="6"/>
      <c r="G1424" s="6"/>
    </row>
    <row r="1425" spans="1:7">
      <c r="A1425" s="6"/>
      <c r="B1425" s="6"/>
      <c r="C1425" s="6"/>
      <c r="D1425" s="6"/>
      <c r="E1425" s="6"/>
      <c r="F1425" s="6"/>
      <c r="G1425" s="6"/>
    </row>
    <row r="1426" spans="1:7">
      <c r="A1426" s="6"/>
      <c r="B1426" s="6"/>
      <c r="C1426" s="6"/>
      <c r="D1426" s="6"/>
      <c r="E1426" s="6"/>
      <c r="F1426" s="6"/>
      <c r="G1426" s="6"/>
    </row>
    <row r="1427" spans="1:7">
      <c r="A1427" s="6"/>
      <c r="B1427" s="6"/>
      <c r="C1427" s="6"/>
      <c r="D1427" s="6"/>
      <c r="E1427" s="6"/>
      <c r="F1427" s="6"/>
      <c r="G1427" s="6"/>
    </row>
    <row r="1428" spans="1:7">
      <c r="A1428" s="6"/>
      <c r="B1428" s="6"/>
      <c r="C1428" s="6"/>
      <c r="D1428" s="6"/>
      <c r="E1428" s="6"/>
      <c r="F1428" s="6"/>
      <c r="G1428" s="6"/>
    </row>
    <row r="1429" spans="1:7">
      <c r="A1429" s="6"/>
      <c r="B1429" s="6"/>
      <c r="C1429" s="6"/>
      <c r="D1429" s="6"/>
      <c r="E1429" s="6"/>
      <c r="F1429" s="6"/>
      <c r="G1429" s="6"/>
    </row>
    <row r="1430" spans="1:7">
      <c r="A1430" s="6"/>
      <c r="B1430" s="6"/>
      <c r="C1430" s="6"/>
      <c r="D1430" s="6"/>
      <c r="E1430" s="6"/>
      <c r="F1430" s="6"/>
      <c r="G1430" s="6"/>
    </row>
    <row r="1431" spans="1:7">
      <c r="A1431" s="6"/>
      <c r="B1431" s="6"/>
      <c r="C1431" s="6"/>
      <c r="D1431" s="6"/>
      <c r="E1431" s="6"/>
      <c r="F1431" s="6"/>
      <c r="G1431" s="6"/>
    </row>
    <row r="1432" spans="1:7">
      <c r="A1432" s="6"/>
      <c r="B1432" s="6"/>
      <c r="C1432" s="6"/>
      <c r="D1432" s="6"/>
      <c r="E1432" s="6"/>
      <c r="F1432" s="6"/>
      <c r="G1432" s="6"/>
    </row>
    <row r="1433" spans="1:7">
      <c r="A1433" s="6"/>
      <c r="B1433" s="6"/>
      <c r="C1433" s="6"/>
      <c r="D1433" s="6"/>
      <c r="E1433" s="6"/>
      <c r="F1433" s="6"/>
      <c r="G1433" s="6"/>
    </row>
    <row r="1434" spans="1:7">
      <c r="A1434" s="6"/>
      <c r="B1434" s="6"/>
      <c r="C1434" s="6"/>
      <c r="D1434" s="6"/>
      <c r="E1434" s="6"/>
      <c r="F1434" s="6"/>
      <c r="G1434" s="6"/>
    </row>
    <row r="1435" spans="1:7">
      <c r="A1435" s="6"/>
      <c r="B1435" s="6"/>
      <c r="C1435" s="6"/>
      <c r="D1435" s="6"/>
      <c r="E1435" s="6"/>
      <c r="F1435" s="6"/>
      <c r="G1435" s="6"/>
    </row>
    <row r="1436" spans="1:7">
      <c r="A1436" s="6"/>
      <c r="B1436" s="6"/>
      <c r="C1436" s="6"/>
      <c r="D1436" s="6"/>
      <c r="E1436" s="6"/>
      <c r="F1436" s="6"/>
      <c r="G1436" s="6"/>
    </row>
    <row r="1437" spans="1:7">
      <c r="A1437" s="6"/>
      <c r="B1437" s="6"/>
      <c r="C1437" s="6"/>
      <c r="D1437" s="6"/>
      <c r="E1437" s="6"/>
      <c r="F1437" s="6"/>
      <c r="G1437" s="6"/>
    </row>
    <row r="1438" spans="1:7">
      <c r="A1438" s="6"/>
      <c r="B1438" s="6"/>
      <c r="C1438" s="6"/>
      <c r="D1438" s="6"/>
      <c r="E1438" s="6"/>
      <c r="F1438" s="6"/>
      <c r="G1438" s="6"/>
    </row>
    <row r="1439" spans="1:7">
      <c r="A1439" s="6"/>
      <c r="B1439" s="6"/>
      <c r="C1439" s="6"/>
      <c r="D1439" s="6"/>
      <c r="E1439" s="6"/>
      <c r="F1439" s="6"/>
      <c r="G1439" s="6"/>
    </row>
    <row r="1440" spans="1:7">
      <c r="A1440" s="6"/>
      <c r="B1440" s="6"/>
      <c r="C1440" s="6"/>
      <c r="D1440" s="6"/>
      <c r="E1440" s="6"/>
      <c r="F1440" s="6"/>
      <c r="G1440" s="6"/>
    </row>
    <row r="1441" spans="1:7">
      <c r="A1441" s="6"/>
      <c r="B1441" s="6"/>
      <c r="C1441" s="6"/>
      <c r="D1441" s="6"/>
      <c r="E1441" s="6"/>
      <c r="F1441" s="6"/>
      <c r="G1441" s="6"/>
    </row>
    <row r="1442" spans="1:7">
      <c r="A1442" s="6"/>
      <c r="B1442" s="6"/>
      <c r="C1442" s="6"/>
      <c r="D1442" s="6"/>
      <c r="E1442" s="6"/>
      <c r="F1442" s="6"/>
      <c r="G1442" s="6"/>
    </row>
    <row r="1443" spans="1:7">
      <c r="A1443" s="6"/>
      <c r="B1443" s="6"/>
      <c r="C1443" s="6"/>
      <c r="D1443" s="6"/>
      <c r="E1443" s="6"/>
      <c r="F1443" s="6"/>
      <c r="G1443" s="6"/>
    </row>
    <row r="1444" spans="1:7">
      <c r="A1444" s="6"/>
      <c r="B1444" s="6"/>
      <c r="C1444" s="6"/>
      <c r="D1444" s="6"/>
      <c r="E1444" s="6"/>
      <c r="F1444" s="6"/>
      <c r="G1444" s="6"/>
    </row>
    <row r="1445" spans="1:7">
      <c r="A1445" s="6"/>
      <c r="B1445" s="6"/>
      <c r="C1445" s="6"/>
      <c r="D1445" s="6"/>
      <c r="E1445" s="6"/>
      <c r="F1445" s="6"/>
      <c r="G1445" s="6"/>
    </row>
    <row r="1446" spans="1:7">
      <c r="A1446" s="6"/>
      <c r="B1446" s="6"/>
      <c r="C1446" s="6"/>
      <c r="D1446" s="6"/>
      <c r="E1446" s="6"/>
      <c r="F1446" s="6"/>
      <c r="G1446" s="6"/>
    </row>
    <row r="1447" spans="1:7">
      <c r="A1447" s="6"/>
      <c r="B1447" s="6"/>
      <c r="C1447" s="6"/>
      <c r="D1447" s="6"/>
      <c r="E1447" s="6"/>
      <c r="F1447" s="6"/>
      <c r="G1447" s="6"/>
    </row>
    <row r="1448" spans="1:7">
      <c r="A1448" s="6"/>
      <c r="B1448" s="6"/>
      <c r="C1448" s="6"/>
      <c r="D1448" s="6"/>
      <c r="E1448" s="6"/>
      <c r="F1448" s="6"/>
      <c r="G1448" s="6"/>
    </row>
    <row r="1449" spans="1:7">
      <c r="A1449" s="6"/>
      <c r="B1449" s="6"/>
      <c r="C1449" s="6"/>
      <c r="D1449" s="6"/>
      <c r="E1449" s="6"/>
      <c r="F1449" s="6"/>
      <c r="G1449" s="6"/>
    </row>
    <row r="1450" spans="1:7">
      <c r="A1450" s="6"/>
      <c r="B1450" s="6"/>
      <c r="C1450" s="6"/>
      <c r="D1450" s="6"/>
      <c r="E1450" s="6"/>
      <c r="F1450" s="6"/>
      <c r="G1450" s="6"/>
    </row>
    <row r="1451" spans="1:7">
      <c r="A1451" s="6"/>
      <c r="B1451" s="6"/>
      <c r="C1451" s="6"/>
      <c r="D1451" s="6"/>
      <c r="E1451" s="6"/>
      <c r="F1451" s="6"/>
      <c r="G1451" s="6"/>
    </row>
    <row r="1452" spans="1:7">
      <c r="A1452" s="6"/>
      <c r="B1452" s="6"/>
      <c r="C1452" s="6"/>
      <c r="D1452" s="6"/>
      <c r="E1452" s="6"/>
      <c r="F1452" s="6"/>
      <c r="G1452" s="6"/>
    </row>
    <row r="1453" spans="1:7">
      <c r="A1453" s="6"/>
      <c r="B1453" s="6"/>
      <c r="C1453" s="6"/>
      <c r="D1453" s="6"/>
      <c r="E1453" s="6"/>
      <c r="F1453" s="6"/>
      <c r="G1453" s="6"/>
    </row>
    <row r="1454" spans="1:7">
      <c r="A1454" s="6"/>
      <c r="B1454" s="6"/>
      <c r="C1454" s="6"/>
      <c r="D1454" s="6"/>
      <c r="E1454" s="6"/>
      <c r="F1454" s="6"/>
      <c r="G1454" s="6"/>
    </row>
    <row r="1455" spans="1:7">
      <c r="A1455" s="6"/>
      <c r="B1455" s="6"/>
      <c r="C1455" s="6"/>
      <c r="D1455" s="6"/>
      <c r="E1455" s="6"/>
      <c r="F1455" s="6"/>
      <c r="G1455" s="6"/>
    </row>
    <row r="1456" spans="1:7">
      <c r="A1456" s="6"/>
      <c r="B1456" s="6"/>
      <c r="C1456" s="6"/>
      <c r="D1456" s="6"/>
      <c r="E1456" s="6"/>
      <c r="F1456" s="6"/>
      <c r="G1456" s="6"/>
    </row>
    <row r="1457" spans="1:7">
      <c r="A1457" s="6"/>
      <c r="B1457" s="6"/>
      <c r="C1457" s="6"/>
      <c r="D1457" s="6"/>
      <c r="E1457" s="6"/>
      <c r="F1457" s="6"/>
      <c r="G1457" s="6"/>
    </row>
    <row r="1458" spans="1:7">
      <c r="A1458" s="6"/>
      <c r="B1458" s="6"/>
      <c r="C1458" s="6"/>
      <c r="D1458" s="6"/>
      <c r="E1458" s="6"/>
      <c r="F1458" s="6"/>
      <c r="G1458" s="6"/>
    </row>
    <row r="1459" spans="1:7">
      <c r="A1459" s="6"/>
      <c r="B1459" s="6"/>
      <c r="C1459" s="6"/>
      <c r="D1459" s="6"/>
      <c r="E1459" s="6"/>
      <c r="F1459" s="6"/>
      <c r="G1459" s="6"/>
    </row>
    <row r="1460" spans="1:7">
      <c r="A1460" s="6"/>
      <c r="B1460" s="6"/>
      <c r="C1460" s="6"/>
      <c r="D1460" s="6"/>
      <c r="E1460" s="6"/>
      <c r="F1460" s="6"/>
      <c r="G1460" s="6"/>
    </row>
    <row r="1461" spans="1:7">
      <c r="A1461" s="6"/>
      <c r="B1461" s="6"/>
      <c r="C1461" s="6"/>
      <c r="D1461" s="6"/>
      <c r="E1461" s="6"/>
      <c r="F1461" s="6"/>
      <c r="G1461" s="6"/>
    </row>
    <row r="1462" spans="1:7">
      <c r="A1462" s="6"/>
      <c r="B1462" s="6"/>
      <c r="C1462" s="6"/>
      <c r="D1462" s="6"/>
      <c r="E1462" s="6"/>
      <c r="F1462" s="6"/>
      <c r="G1462" s="6"/>
    </row>
    <row r="1463" spans="1:7">
      <c r="A1463" s="6"/>
      <c r="B1463" s="6"/>
      <c r="C1463" s="6"/>
      <c r="D1463" s="6"/>
      <c r="E1463" s="6"/>
      <c r="F1463" s="6"/>
      <c r="G1463" s="6"/>
    </row>
    <row r="1464" spans="1:7">
      <c r="A1464" s="6"/>
      <c r="B1464" s="6"/>
      <c r="C1464" s="6"/>
      <c r="D1464" s="6"/>
      <c r="E1464" s="6"/>
      <c r="F1464" s="6"/>
      <c r="G1464" s="6"/>
    </row>
    <row r="1465" spans="1:7">
      <c r="A1465" s="6"/>
      <c r="B1465" s="6"/>
      <c r="C1465" s="6"/>
      <c r="D1465" s="6"/>
      <c r="E1465" s="6"/>
      <c r="F1465" s="6"/>
      <c r="G1465" s="6"/>
    </row>
    <row r="1466" spans="1:7">
      <c r="A1466" s="6"/>
      <c r="B1466" s="6"/>
      <c r="C1466" s="6"/>
      <c r="D1466" s="6"/>
      <c r="E1466" s="6"/>
      <c r="F1466" s="6"/>
      <c r="G1466" s="6"/>
    </row>
    <row r="1467" spans="1:7">
      <c r="A1467" s="6"/>
      <c r="B1467" s="6"/>
      <c r="C1467" s="6"/>
      <c r="D1467" s="6"/>
      <c r="E1467" s="6"/>
      <c r="F1467" s="6"/>
      <c r="G1467" s="6"/>
    </row>
    <row r="1468" spans="1:7">
      <c r="A1468" s="6"/>
      <c r="B1468" s="6"/>
      <c r="C1468" s="6"/>
      <c r="D1468" s="6"/>
      <c r="E1468" s="6"/>
      <c r="F1468" s="6"/>
      <c r="G1468" s="6"/>
    </row>
    <row r="1469" spans="1:7">
      <c r="A1469" s="6"/>
      <c r="B1469" s="6"/>
      <c r="C1469" s="6"/>
      <c r="D1469" s="6"/>
      <c r="E1469" s="6"/>
      <c r="F1469" s="6"/>
      <c r="G1469" s="6"/>
    </row>
    <row r="1470" spans="1:7">
      <c r="A1470" s="6"/>
      <c r="B1470" s="6"/>
      <c r="C1470" s="6"/>
      <c r="D1470" s="6"/>
      <c r="E1470" s="6"/>
      <c r="F1470" s="6"/>
      <c r="G1470" s="6"/>
    </row>
    <row r="1471" spans="1:7">
      <c r="A1471" s="6"/>
      <c r="B1471" s="6"/>
      <c r="C1471" s="6"/>
      <c r="D1471" s="6"/>
      <c r="E1471" s="6"/>
      <c r="F1471" s="6"/>
      <c r="G1471" s="6"/>
    </row>
    <row r="1472" spans="1:7">
      <c r="A1472" s="6"/>
      <c r="B1472" s="6"/>
      <c r="C1472" s="6"/>
      <c r="D1472" s="6"/>
      <c r="E1472" s="6"/>
      <c r="F1472" s="6"/>
      <c r="G1472" s="6"/>
    </row>
    <row r="1473" spans="1:7">
      <c r="A1473" s="6"/>
      <c r="B1473" s="6"/>
      <c r="C1473" s="6"/>
      <c r="D1473" s="6"/>
      <c r="E1473" s="6"/>
      <c r="F1473" s="6"/>
      <c r="G1473" s="6"/>
    </row>
    <row r="1474" spans="1:7">
      <c r="A1474" s="6"/>
      <c r="B1474" s="6"/>
      <c r="C1474" s="6"/>
      <c r="D1474" s="6"/>
      <c r="E1474" s="6"/>
      <c r="F1474" s="6"/>
      <c r="G1474" s="6"/>
    </row>
    <row r="1475" spans="1:7">
      <c r="A1475" s="6"/>
      <c r="B1475" s="6"/>
      <c r="C1475" s="6"/>
      <c r="D1475" s="6"/>
      <c r="E1475" s="6"/>
      <c r="F1475" s="6"/>
      <c r="G1475" s="6"/>
    </row>
    <row r="1476" spans="1:7">
      <c r="A1476" s="6"/>
      <c r="B1476" s="6"/>
      <c r="C1476" s="6"/>
      <c r="D1476" s="6"/>
      <c r="E1476" s="6"/>
      <c r="F1476" s="6"/>
      <c r="G1476" s="6"/>
    </row>
    <row r="1477" spans="1:7">
      <c r="A1477" s="6"/>
      <c r="B1477" s="6"/>
      <c r="C1477" s="6"/>
      <c r="D1477" s="6"/>
      <c r="E1477" s="6"/>
      <c r="F1477" s="6"/>
      <c r="G1477" s="6"/>
    </row>
    <row r="1478" spans="1:7">
      <c r="A1478" s="6"/>
      <c r="B1478" s="6"/>
      <c r="C1478" s="6"/>
      <c r="D1478" s="6"/>
      <c r="E1478" s="6"/>
      <c r="F1478" s="6"/>
      <c r="G1478" s="6"/>
    </row>
    <row r="1479" spans="1:7">
      <c r="A1479" s="6"/>
      <c r="B1479" s="6"/>
      <c r="C1479" s="6"/>
      <c r="D1479" s="6"/>
      <c r="E1479" s="6"/>
      <c r="F1479" s="6"/>
      <c r="G1479" s="6"/>
    </row>
    <row r="1480" spans="1:7">
      <c r="A1480" s="6"/>
      <c r="B1480" s="6"/>
      <c r="C1480" s="6"/>
      <c r="D1480" s="6"/>
      <c r="E1480" s="6"/>
      <c r="F1480" s="6"/>
      <c r="G1480" s="6"/>
    </row>
    <row r="1481" spans="1:7">
      <c r="A1481" s="6"/>
      <c r="B1481" s="6"/>
      <c r="C1481" s="6"/>
      <c r="D1481" s="6"/>
      <c r="E1481" s="6"/>
      <c r="F1481" s="6"/>
      <c r="G1481" s="6"/>
    </row>
    <row r="1482" spans="1:7">
      <c r="A1482" s="6"/>
      <c r="B1482" s="6"/>
      <c r="C1482" s="6"/>
      <c r="D1482" s="6"/>
      <c r="E1482" s="6"/>
      <c r="F1482" s="6"/>
      <c r="G1482" s="6"/>
    </row>
    <row r="1483" spans="1:7">
      <c r="A1483" s="6"/>
      <c r="B1483" s="6"/>
      <c r="C1483" s="6"/>
      <c r="D1483" s="6"/>
      <c r="E1483" s="6"/>
      <c r="F1483" s="6"/>
      <c r="G1483" s="6"/>
    </row>
    <row r="1484" spans="1:7">
      <c r="A1484" s="6"/>
      <c r="B1484" s="6"/>
      <c r="C1484" s="6"/>
      <c r="D1484" s="6"/>
      <c r="E1484" s="6"/>
      <c r="F1484" s="6"/>
      <c r="G1484" s="6"/>
    </row>
    <row r="1485" spans="1:7">
      <c r="A1485" s="6"/>
      <c r="B1485" s="6"/>
      <c r="C1485" s="6"/>
      <c r="D1485" s="6"/>
      <c r="E1485" s="6"/>
      <c r="F1485" s="6"/>
      <c r="G1485" s="6"/>
    </row>
    <row r="1486" spans="1:7">
      <c r="A1486" s="6"/>
      <c r="B1486" s="6"/>
      <c r="C1486" s="6"/>
      <c r="D1486" s="6"/>
      <c r="E1486" s="6"/>
      <c r="F1486" s="6"/>
      <c r="G1486" s="6"/>
    </row>
    <row r="1487" spans="1:7">
      <c r="A1487" s="6"/>
      <c r="B1487" s="6"/>
      <c r="C1487" s="6"/>
      <c r="D1487" s="6"/>
      <c r="E1487" s="6"/>
      <c r="F1487" s="6"/>
      <c r="G1487" s="6"/>
    </row>
    <row r="1488" spans="1:7">
      <c r="A1488" s="6"/>
      <c r="B1488" s="6"/>
      <c r="C1488" s="6"/>
      <c r="D1488" s="6"/>
      <c r="E1488" s="6"/>
      <c r="F1488" s="6"/>
      <c r="G1488" s="6"/>
    </row>
    <row r="1489" spans="1:7">
      <c r="A1489" s="6"/>
      <c r="B1489" s="6"/>
      <c r="C1489" s="6"/>
      <c r="D1489" s="6"/>
      <c r="E1489" s="6"/>
      <c r="F1489" s="6"/>
      <c r="G1489" s="6"/>
    </row>
    <row r="1490" spans="1:7">
      <c r="A1490" s="6"/>
      <c r="B1490" s="6"/>
      <c r="C1490" s="6"/>
      <c r="D1490" s="6"/>
      <c r="E1490" s="6"/>
      <c r="F1490" s="6"/>
      <c r="G1490" s="6"/>
    </row>
    <row r="1491" spans="1:7">
      <c r="A1491" s="6"/>
      <c r="B1491" s="6"/>
      <c r="C1491" s="6"/>
      <c r="D1491" s="6"/>
      <c r="E1491" s="6"/>
      <c r="F1491" s="6"/>
      <c r="G1491" s="6"/>
    </row>
    <row r="1492" spans="1:7">
      <c r="A1492" s="6"/>
      <c r="B1492" s="6"/>
      <c r="C1492" s="6"/>
      <c r="D1492" s="6"/>
      <c r="E1492" s="6"/>
      <c r="F1492" s="6"/>
      <c r="G1492" s="6"/>
    </row>
    <row r="1493" spans="1:7">
      <c r="A1493" s="6"/>
      <c r="B1493" s="6"/>
      <c r="C1493" s="6"/>
      <c r="D1493" s="6"/>
      <c r="E1493" s="6"/>
      <c r="F1493" s="6"/>
      <c r="G1493" s="6"/>
    </row>
    <row r="1494" spans="1:7">
      <c r="A1494" s="6"/>
      <c r="B1494" s="6"/>
      <c r="C1494" s="6"/>
      <c r="D1494" s="6"/>
      <c r="E1494" s="6"/>
      <c r="F1494" s="6"/>
      <c r="G1494" s="6"/>
    </row>
    <row r="1495" spans="1:7">
      <c r="A1495" s="6"/>
      <c r="B1495" s="6"/>
      <c r="C1495" s="6"/>
      <c r="D1495" s="6"/>
      <c r="E1495" s="6"/>
      <c r="F1495" s="6"/>
      <c r="G1495" s="6"/>
    </row>
    <row r="1496" spans="1:7">
      <c r="A1496" s="6"/>
      <c r="B1496" s="6"/>
      <c r="C1496" s="6"/>
      <c r="D1496" s="6"/>
      <c r="E1496" s="6"/>
      <c r="F1496" s="6"/>
      <c r="G1496" s="6"/>
    </row>
    <row r="1497" spans="1:7">
      <c r="A1497" s="6"/>
      <c r="B1497" s="6"/>
      <c r="C1497" s="6"/>
      <c r="D1497" s="6"/>
      <c r="E1497" s="6"/>
      <c r="F1497" s="6"/>
      <c r="G1497" s="6"/>
    </row>
    <row r="1498" spans="1:7">
      <c r="A1498" s="6"/>
      <c r="B1498" s="6"/>
      <c r="C1498" s="6"/>
      <c r="D1498" s="6"/>
      <c r="E1498" s="6"/>
      <c r="F1498" s="6"/>
      <c r="G1498" s="6"/>
    </row>
    <row r="1499" spans="1:7">
      <c r="A1499" s="6"/>
      <c r="B1499" s="6"/>
      <c r="C1499" s="6"/>
      <c r="D1499" s="6"/>
      <c r="E1499" s="6"/>
      <c r="F1499" s="6"/>
      <c r="G1499" s="6"/>
    </row>
    <row r="1500" spans="1:7">
      <c r="A1500" s="6"/>
      <c r="B1500" s="6"/>
      <c r="C1500" s="6"/>
      <c r="D1500" s="6"/>
      <c r="E1500" s="6"/>
      <c r="F1500" s="6"/>
      <c r="G1500" s="6"/>
    </row>
    <row r="1501" spans="1:7">
      <c r="A1501" s="6"/>
      <c r="B1501" s="6"/>
      <c r="C1501" s="6"/>
      <c r="D1501" s="6"/>
      <c r="E1501" s="6"/>
      <c r="F1501" s="6"/>
      <c r="G1501" s="6"/>
    </row>
    <row r="1502" spans="1:7">
      <c r="A1502" s="6"/>
      <c r="B1502" s="6"/>
      <c r="C1502" s="6"/>
      <c r="D1502" s="6"/>
      <c r="E1502" s="6"/>
      <c r="F1502" s="6"/>
      <c r="G1502" s="6"/>
    </row>
    <row r="1503" spans="1:7">
      <c r="A1503" s="6"/>
      <c r="B1503" s="6"/>
      <c r="C1503" s="6"/>
      <c r="D1503" s="6"/>
      <c r="E1503" s="6"/>
      <c r="F1503" s="6"/>
      <c r="G1503" s="6"/>
    </row>
    <row r="1504" spans="1:7">
      <c r="A1504" s="6"/>
      <c r="B1504" s="6"/>
      <c r="C1504" s="6"/>
      <c r="D1504" s="6"/>
      <c r="E1504" s="6"/>
      <c r="F1504" s="6"/>
      <c r="G1504" s="6"/>
    </row>
    <row r="1505" spans="1:7">
      <c r="A1505" s="6"/>
      <c r="B1505" s="6"/>
      <c r="C1505" s="6"/>
      <c r="D1505" s="6"/>
      <c r="E1505" s="6"/>
      <c r="F1505" s="6"/>
      <c r="G1505" s="6"/>
    </row>
    <row r="1506" spans="1:7">
      <c r="A1506" s="6"/>
      <c r="B1506" s="6"/>
      <c r="C1506" s="6"/>
      <c r="D1506" s="6"/>
      <c r="E1506" s="6"/>
      <c r="F1506" s="6"/>
      <c r="G1506" s="6"/>
    </row>
    <row r="1507" spans="1:7">
      <c r="A1507" s="6"/>
      <c r="B1507" s="6"/>
      <c r="C1507" s="6"/>
      <c r="D1507" s="6"/>
      <c r="E1507" s="6"/>
      <c r="F1507" s="6"/>
      <c r="G1507" s="6"/>
    </row>
    <row r="1508" spans="1:7">
      <c r="A1508" s="6"/>
      <c r="B1508" s="6"/>
      <c r="C1508" s="6"/>
      <c r="D1508" s="6"/>
      <c r="E1508" s="6"/>
      <c r="F1508" s="6"/>
      <c r="G1508" s="6"/>
    </row>
    <row r="1509" spans="1:7">
      <c r="A1509" s="6"/>
      <c r="B1509" s="6"/>
      <c r="C1509" s="6"/>
      <c r="D1509" s="6"/>
      <c r="E1509" s="6"/>
      <c r="F1509" s="6"/>
      <c r="G1509" s="6"/>
    </row>
    <row r="1510" spans="1:7">
      <c r="A1510" s="6"/>
      <c r="B1510" s="6"/>
      <c r="C1510" s="6"/>
      <c r="D1510" s="6"/>
      <c r="E1510" s="6"/>
      <c r="F1510" s="6"/>
      <c r="G1510" s="6"/>
    </row>
    <row r="1511" spans="1:7">
      <c r="A1511" s="6"/>
      <c r="B1511" s="6"/>
      <c r="C1511" s="6"/>
      <c r="D1511" s="6"/>
      <c r="E1511" s="6"/>
      <c r="F1511" s="6"/>
      <c r="G1511" s="6"/>
    </row>
    <row r="1512" spans="1:7">
      <c r="A1512" s="6"/>
      <c r="B1512" s="6"/>
      <c r="C1512" s="6"/>
      <c r="D1512" s="6"/>
      <c r="E1512" s="6"/>
      <c r="F1512" s="6"/>
      <c r="G1512" s="6"/>
    </row>
    <row r="1513" spans="1:7">
      <c r="A1513" s="6"/>
      <c r="B1513" s="6"/>
      <c r="C1513" s="6"/>
      <c r="D1513" s="6"/>
      <c r="E1513" s="6"/>
      <c r="F1513" s="6"/>
      <c r="G1513" s="6"/>
    </row>
    <row r="1514" spans="1:7">
      <c r="A1514" s="6"/>
      <c r="B1514" s="6"/>
      <c r="C1514" s="6"/>
      <c r="D1514" s="6"/>
      <c r="E1514" s="6"/>
      <c r="F1514" s="6"/>
      <c r="G1514" s="6"/>
    </row>
    <row r="1515" spans="1:7">
      <c r="A1515" s="6"/>
      <c r="B1515" s="6"/>
      <c r="C1515" s="6"/>
      <c r="D1515" s="6"/>
      <c r="E1515" s="6"/>
      <c r="F1515" s="6"/>
      <c r="G1515" s="6"/>
    </row>
    <row r="1516" spans="1:7">
      <c r="A1516" s="6"/>
      <c r="B1516" s="6"/>
      <c r="C1516" s="6"/>
      <c r="D1516" s="6"/>
      <c r="E1516" s="6"/>
      <c r="F1516" s="6"/>
      <c r="G1516" s="6"/>
    </row>
    <row r="1517" spans="1:7">
      <c r="A1517" s="6"/>
      <c r="B1517" s="6"/>
      <c r="C1517" s="6"/>
      <c r="D1517" s="6"/>
      <c r="E1517" s="6"/>
      <c r="F1517" s="6"/>
      <c r="G1517" s="6"/>
    </row>
    <row r="1518" spans="1:7">
      <c r="A1518" s="6"/>
      <c r="B1518" s="6"/>
      <c r="C1518" s="6"/>
      <c r="D1518" s="6"/>
      <c r="E1518" s="6"/>
      <c r="F1518" s="6"/>
      <c r="G1518" s="6"/>
    </row>
    <row r="1519" spans="1:7">
      <c r="A1519" s="6"/>
      <c r="B1519" s="6"/>
      <c r="C1519" s="6"/>
      <c r="D1519" s="6"/>
      <c r="E1519" s="6"/>
      <c r="F1519" s="6"/>
      <c r="G1519" s="6"/>
    </row>
    <row r="1520" spans="1:7">
      <c r="A1520" s="6"/>
      <c r="B1520" s="6"/>
      <c r="C1520" s="6"/>
      <c r="D1520" s="6"/>
      <c r="E1520" s="6"/>
      <c r="F1520" s="6"/>
      <c r="G1520" s="6"/>
    </row>
    <row r="1521" spans="1:7">
      <c r="A1521" s="6"/>
      <c r="B1521" s="6"/>
      <c r="C1521" s="6"/>
      <c r="D1521" s="6"/>
      <c r="E1521" s="6"/>
      <c r="F1521" s="6"/>
      <c r="G1521" s="6"/>
    </row>
    <row r="1522" spans="1:7">
      <c r="A1522" s="6"/>
      <c r="B1522" s="6"/>
      <c r="C1522" s="6"/>
      <c r="D1522" s="6"/>
      <c r="E1522" s="6"/>
      <c r="F1522" s="6"/>
      <c r="G1522" s="6"/>
    </row>
    <row r="1523" spans="1:7">
      <c r="A1523" s="6"/>
      <c r="B1523" s="6"/>
      <c r="C1523" s="6"/>
      <c r="D1523" s="6"/>
      <c r="E1523" s="6"/>
      <c r="F1523" s="6"/>
      <c r="G1523" s="6"/>
    </row>
    <row r="1524" spans="1:7">
      <c r="A1524" s="6"/>
      <c r="B1524" s="6"/>
      <c r="C1524" s="6"/>
      <c r="D1524" s="6"/>
      <c r="E1524" s="6"/>
      <c r="F1524" s="6"/>
      <c r="G1524" s="6"/>
    </row>
    <row r="1525" spans="1:7">
      <c r="A1525" s="6"/>
      <c r="B1525" s="6"/>
      <c r="C1525" s="6"/>
      <c r="D1525" s="6"/>
      <c r="E1525" s="6"/>
      <c r="F1525" s="6"/>
      <c r="G1525" s="6"/>
    </row>
    <row r="1526" spans="1:7">
      <c r="A1526" s="6"/>
      <c r="B1526" s="6"/>
      <c r="C1526" s="6"/>
      <c r="D1526" s="6"/>
      <c r="E1526" s="6"/>
      <c r="F1526" s="6"/>
      <c r="G1526" s="6"/>
    </row>
    <row r="1527" spans="1:7">
      <c r="A1527" s="6"/>
      <c r="B1527" s="6"/>
      <c r="C1527" s="6"/>
      <c r="D1527" s="6"/>
      <c r="E1527" s="6"/>
      <c r="F1527" s="6"/>
      <c r="G1527" s="6"/>
    </row>
    <row r="1528" spans="1:7">
      <c r="A1528" s="6"/>
      <c r="B1528" s="6"/>
      <c r="C1528" s="6"/>
      <c r="D1528" s="6"/>
      <c r="E1528" s="6"/>
      <c r="F1528" s="6"/>
      <c r="G1528" s="6"/>
    </row>
    <row r="1529" spans="1:7">
      <c r="A1529" s="6"/>
      <c r="B1529" s="6"/>
      <c r="C1529" s="6"/>
      <c r="D1529" s="6"/>
      <c r="E1529" s="6"/>
      <c r="F1529" s="6"/>
      <c r="G1529" s="6"/>
    </row>
    <row r="1530" spans="1:7">
      <c r="A1530" s="6"/>
      <c r="B1530" s="6"/>
      <c r="C1530" s="6"/>
      <c r="D1530" s="6"/>
      <c r="E1530" s="6"/>
      <c r="F1530" s="6"/>
      <c r="G1530" s="6"/>
    </row>
    <row r="1531" spans="1:7">
      <c r="A1531" s="6"/>
      <c r="B1531" s="6"/>
      <c r="C1531" s="6"/>
      <c r="D1531" s="6"/>
      <c r="E1531" s="6"/>
      <c r="F1531" s="6"/>
      <c r="G1531" s="6"/>
    </row>
    <row r="1532" spans="1:7">
      <c r="A1532" s="6"/>
      <c r="B1532" s="6"/>
      <c r="C1532" s="6"/>
      <c r="D1532" s="6"/>
      <c r="E1532" s="6"/>
      <c r="F1532" s="6"/>
      <c r="G1532" s="6"/>
    </row>
    <row r="1533" spans="1:7">
      <c r="A1533" s="6"/>
      <c r="B1533" s="6"/>
      <c r="C1533" s="6"/>
      <c r="D1533" s="6"/>
      <c r="E1533" s="6"/>
      <c r="F1533" s="6"/>
      <c r="G1533" s="6"/>
    </row>
    <row r="1534" spans="1:7">
      <c r="A1534" s="6"/>
      <c r="B1534" s="6"/>
      <c r="C1534" s="6"/>
      <c r="D1534" s="6"/>
      <c r="E1534" s="6"/>
      <c r="F1534" s="6"/>
      <c r="G1534" s="6"/>
    </row>
    <row r="1535" spans="1:7">
      <c r="A1535" s="6"/>
      <c r="B1535" s="6"/>
      <c r="C1535" s="6"/>
      <c r="D1535" s="6"/>
      <c r="E1535" s="6"/>
      <c r="F1535" s="6"/>
      <c r="G1535" s="6"/>
    </row>
    <row r="1536" spans="1:7">
      <c r="A1536" s="6"/>
      <c r="B1536" s="6"/>
      <c r="C1536" s="6"/>
      <c r="D1536" s="6"/>
      <c r="E1536" s="6"/>
      <c r="F1536" s="6"/>
      <c r="G1536" s="6"/>
    </row>
    <row r="1537" spans="1:7">
      <c r="A1537" s="6"/>
      <c r="B1537" s="6"/>
      <c r="C1537" s="6"/>
      <c r="D1537" s="6"/>
      <c r="E1537" s="6"/>
      <c r="F1537" s="6"/>
      <c r="G1537" s="6"/>
    </row>
    <row r="1538" spans="1:7">
      <c r="A1538" s="6"/>
      <c r="B1538" s="6"/>
      <c r="C1538" s="6"/>
      <c r="D1538" s="6"/>
      <c r="E1538" s="6"/>
      <c r="F1538" s="6"/>
      <c r="G1538" s="6"/>
    </row>
    <row r="1539" spans="1:7">
      <c r="A1539" s="6"/>
      <c r="B1539" s="6"/>
      <c r="C1539" s="6"/>
      <c r="D1539" s="6"/>
      <c r="E1539" s="6"/>
      <c r="F1539" s="6"/>
      <c r="G1539" s="6"/>
    </row>
    <row r="1540" spans="1:7">
      <c r="A1540" s="6"/>
      <c r="B1540" s="6"/>
      <c r="C1540" s="6"/>
      <c r="D1540" s="6"/>
      <c r="E1540" s="6"/>
      <c r="F1540" s="6"/>
      <c r="G1540" s="6"/>
    </row>
    <row r="1541" spans="1:7">
      <c r="A1541" s="6"/>
      <c r="B1541" s="6"/>
      <c r="C1541" s="6"/>
      <c r="D1541" s="6"/>
      <c r="E1541" s="6"/>
      <c r="F1541" s="6"/>
      <c r="G1541" s="6"/>
    </row>
    <row r="1542" spans="1:7">
      <c r="A1542" s="6"/>
      <c r="B1542" s="6"/>
      <c r="C1542" s="6"/>
      <c r="D1542" s="6"/>
      <c r="E1542" s="6"/>
      <c r="F1542" s="6"/>
      <c r="G1542" s="6"/>
    </row>
    <row r="1543" spans="1:7">
      <c r="A1543" s="6"/>
      <c r="B1543" s="6"/>
      <c r="C1543" s="6"/>
      <c r="D1543" s="6"/>
      <c r="E1543" s="6"/>
      <c r="F1543" s="6"/>
      <c r="G1543" s="6"/>
    </row>
    <row r="1544" spans="1:7">
      <c r="A1544" s="6"/>
      <c r="B1544" s="6"/>
      <c r="C1544" s="6"/>
      <c r="D1544" s="6"/>
      <c r="E1544" s="6"/>
      <c r="F1544" s="6"/>
      <c r="G1544" s="6"/>
    </row>
    <row r="1545" spans="1:7">
      <c r="A1545" s="6"/>
      <c r="B1545" s="6"/>
      <c r="C1545" s="6"/>
      <c r="D1545" s="6"/>
      <c r="E1545" s="6"/>
      <c r="F1545" s="6"/>
      <c r="G1545" s="6"/>
    </row>
    <row r="1546" spans="1:7">
      <c r="A1546" s="6"/>
      <c r="B1546" s="6"/>
      <c r="C1546" s="6"/>
      <c r="D1546" s="6"/>
      <c r="E1546" s="6"/>
      <c r="F1546" s="6"/>
      <c r="G1546" s="6"/>
    </row>
    <row r="1547" spans="1:7">
      <c r="A1547" s="6"/>
      <c r="B1547" s="6"/>
      <c r="C1547" s="6"/>
      <c r="D1547" s="6"/>
      <c r="E1547" s="6"/>
      <c r="F1547" s="6"/>
      <c r="G1547" s="6"/>
    </row>
    <row r="1548" spans="1:7">
      <c r="A1548" s="6"/>
      <c r="B1548" s="6"/>
      <c r="C1548" s="6"/>
      <c r="D1548" s="6"/>
      <c r="E1548" s="6"/>
      <c r="F1548" s="6"/>
      <c r="G1548" s="6"/>
    </row>
    <row r="1549" spans="1:7">
      <c r="A1549" s="6"/>
      <c r="B1549" s="6"/>
      <c r="C1549" s="6"/>
      <c r="D1549" s="6"/>
      <c r="E1549" s="6"/>
      <c r="F1549" s="6"/>
      <c r="G1549" s="6"/>
    </row>
    <row r="1550" spans="1:7">
      <c r="A1550" s="6"/>
      <c r="B1550" s="6"/>
      <c r="C1550" s="6"/>
      <c r="D1550" s="6"/>
      <c r="E1550" s="6"/>
      <c r="F1550" s="6"/>
      <c r="G1550" s="6"/>
    </row>
    <row r="1551" spans="1:7">
      <c r="A1551" s="6"/>
      <c r="B1551" s="6"/>
      <c r="C1551" s="6"/>
      <c r="D1551" s="6"/>
      <c r="E1551" s="6"/>
      <c r="F1551" s="6"/>
      <c r="G1551" s="6"/>
    </row>
    <row r="1552" spans="1:7">
      <c r="A1552" s="6"/>
      <c r="B1552" s="6"/>
      <c r="C1552" s="6"/>
      <c r="D1552" s="6"/>
      <c r="E1552" s="6"/>
      <c r="F1552" s="6"/>
      <c r="G1552" s="6"/>
    </row>
    <row r="1553" spans="1:7">
      <c r="A1553" s="6"/>
      <c r="B1553" s="6"/>
      <c r="C1553" s="6"/>
      <c r="D1553" s="6"/>
      <c r="E1553" s="6"/>
      <c r="F1553" s="6"/>
      <c r="G1553" s="6"/>
    </row>
    <row r="1554" spans="1:7">
      <c r="A1554" s="6"/>
      <c r="B1554" s="6"/>
      <c r="C1554" s="6"/>
      <c r="D1554" s="6"/>
      <c r="E1554" s="6"/>
      <c r="F1554" s="6"/>
      <c r="G1554" s="6"/>
    </row>
    <row r="1555" spans="1:7">
      <c r="A1555" s="6"/>
      <c r="B1555" s="6"/>
      <c r="C1555" s="6"/>
      <c r="D1555" s="6"/>
      <c r="E1555" s="6"/>
      <c r="F1555" s="6"/>
      <c r="G1555" s="6"/>
    </row>
    <row r="1556" spans="1:7">
      <c r="A1556" s="6"/>
      <c r="B1556" s="6"/>
      <c r="C1556" s="6"/>
      <c r="D1556" s="6"/>
      <c r="E1556" s="6"/>
      <c r="F1556" s="6"/>
      <c r="G1556" s="6"/>
    </row>
    <row r="1557" spans="1:7">
      <c r="A1557" s="6"/>
      <c r="B1557" s="6"/>
      <c r="C1557" s="6"/>
      <c r="D1557" s="6"/>
      <c r="E1557" s="6"/>
      <c r="F1557" s="6"/>
      <c r="G1557" s="6"/>
    </row>
    <row r="1558" spans="1:7">
      <c r="A1558" s="6"/>
      <c r="B1558" s="6"/>
      <c r="C1558" s="6"/>
      <c r="D1558" s="6"/>
      <c r="E1558" s="6"/>
      <c r="F1558" s="6"/>
      <c r="G1558" s="6"/>
    </row>
    <row r="1559" spans="1:7">
      <c r="A1559" s="6"/>
      <c r="B1559" s="6"/>
      <c r="C1559" s="6"/>
      <c r="D1559" s="6"/>
      <c r="E1559" s="6"/>
      <c r="F1559" s="6"/>
      <c r="G1559" s="6"/>
    </row>
    <row r="1560" spans="1:7">
      <c r="A1560" s="6"/>
      <c r="B1560" s="6"/>
      <c r="C1560" s="6"/>
      <c r="D1560" s="6"/>
      <c r="E1560" s="6"/>
      <c r="F1560" s="6"/>
      <c r="G1560" s="6"/>
    </row>
    <row r="1561" spans="1:7">
      <c r="A1561" s="6"/>
      <c r="B1561" s="6"/>
      <c r="C1561" s="6"/>
      <c r="D1561" s="6"/>
      <c r="E1561" s="6"/>
      <c r="F1561" s="6"/>
      <c r="G1561" s="6"/>
    </row>
    <row r="1562" spans="1:7">
      <c r="A1562" s="6"/>
      <c r="B1562" s="6"/>
      <c r="C1562" s="6"/>
      <c r="D1562" s="6"/>
      <c r="E1562" s="6"/>
      <c r="F1562" s="6"/>
      <c r="G1562" s="6"/>
    </row>
    <row r="1563" spans="1:7">
      <c r="A1563" s="6"/>
      <c r="B1563" s="6"/>
      <c r="C1563" s="6"/>
      <c r="D1563" s="6"/>
      <c r="E1563" s="6"/>
      <c r="F1563" s="6"/>
      <c r="G1563" s="6"/>
    </row>
    <row r="1564" spans="1:7">
      <c r="A1564" s="6"/>
      <c r="B1564" s="6"/>
      <c r="C1564" s="6"/>
      <c r="D1564" s="6"/>
      <c r="E1564" s="6"/>
      <c r="F1564" s="6"/>
      <c r="G1564" s="6"/>
    </row>
    <row r="1565" spans="1:7">
      <c r="A1565" s="6"/>
      <c r="B1565" s="6"/>
      <c r="C1565" s="6"/>
      <c r="D1565" s="6"/>
      <c r="E1565" s="6"/>
      <c r="F1565" s="6"/>
      <c r="G1565" s="6"/>
    </row>
    <row r="1566" spans="1:7">
      <c r="A1566" s="6"/>
      <c r="B1566" s="6"/>
      <c r="C1566" s="6"/>
      <c r="D1566" s="6"/>
      <c r="E1566" s="6"/>
      <c r="F1566" s="6"/>
      <c r="G1566" s="6"/>
    </row>
    <row r="1567" spans="1:7">
      <c r="A1567" s="6"/>
      <c r="B1567" s="6"/>
      <c r="C1567" s="6"/>
      <c r="D1567" s="6"/>
      <c r="E1567" s="6"/>
      <c r="F1567" s="6"/>
      <c r="G1567" s="6"/>
    </row>
    <row r="1568" spans="1:7">
      <c r="A1568" s="6"/>
      <c r="B1568" s="6"/>
      <c r="C1568" s="6"/>
      <c r="D1568" s="6"/>
      <c r="E1568" s="6"/>
      <c r="F1568" s="6"/>
      <c r="G1568" s="6"/>
    </row>
    <row r="1569" spans="1:7">
      <c r="A1569" s="6"/>
      <c r="B1569" s="6"/>
      <c r="C1569" s="6"/>
      <c r="D1569" s="6"/>
      <c r="E1569" s="6"/>
      <c r="F1569" s="6"/>
      <c r="G1569" s="6"/>
    </row>
    <row r="1570" spans="1:7">
      <c r="A1570" s="6"/>
      <c r="B1570" s="6"/>
      <c r="C1570" s="6"/>
      <c r="D1570" s="6"/>
      <c r="E1570" s="6"/>
      <c r="F1570" s="6"/>
      <c r="G1570" s="6"/>
    </row>
    <row r="1571" spans="1:7">
      <c r="A1571" s="6"/>
      <c r="B1571" s="6"/>
      <c r="C1571" s="6"/>
      <c r="D1571" s="6"/>
      <c r="E1571" s="6"/>
      <c r="F1571" s="6"/>
      <c r="G1571" s="6"/>
    </row>
    <row r="1572" spans="1:7">
      <c r="A1572" s="6"/>
      <c r="B1572" s="6"/>
      <c r="C1572" s="6"/>
      <c r="D1572" s="6"/>
      <c r="E1572" s="6"/>
      <c r="F1572" s="6"/>
      <c r="G1572" s="6"/>
    </row>
    <row r="1573" spans="1:7">
      <c r="A1573" s="6"/>
      <c r="B1573" s="6"/>
      <c r="C1573" s="6"/>
      <c r="D1573" s="6"/>
      <c r="E1573" s="6"/>
      <c r="F1573" s="6"/>
      <c r="G1573" s="6"/>
    </row>
    <row r="1574" spans="1:7">
      <c r="A1574" s="6"/>
      <c r="B1574" s="6"/>
      <c r="C1574" s="6"/>
      <c r="D1574" s="6"/>
      <c r="E1574" s="6"/>
      <c r="F1574" s="6"/>
      <c r="G1574" s="6"/>
    </row>
    <row r="1575" spans="1:7">
      <c r="A1575" s="6"/>
      <c r="B1575" s="6"/>
      <c r="C1575" s="6"/>
      <c r="D1575" s="6"/>
      <c r="E1575" s="6"/>
      <c r="F1575" s="6"/>
      <c r="G1575" s="6"/>
    </row>
    <row r="1576" spans="1:7">
      <c r="A1576" s="6"/>
      <c r="B1576" s="6"/>
      <c r="C1576" s="6"/>
      <c r="D1576" s="6"/>
      <c r="E1576" s="6"/>
      <c r="F1576" s="6"/>
      <c r="G1576" s="6"/>
    </row>
    <row r="1577" spans="1:7">
      <c r="A1577" s="6"/>
      <c r="B1577" s="6"/>
      <c r="C1577" s="6"/>
      <c r="D1577" s="6"/>
      <c r="E1577" s="6"/>
      <c r="F1577" s="6"/>
      <c r="G1577" s="6"/>
    </row>
    <row r="1578" spans="1:7">
      <c r="A1578" s="6"/>
      <c r="B1578" s="6"/>
      <c r="C1578" s="6"/>
      <c r="D1578" s="6"/>
      <c r="E1578" s="6"/>
      <c r="F1578" s="6"/>
      <c r="G1578" s="6"/>
    </row>
    <row r="1579" spans="1:7">
      <c r="A1579" s="6"/>
      <c r="B1579" s="6"/>
      <c r="C1579" s="6"/>
      <c r="D1579" s="6"/>
      <c r="E1579" s="6"/>
      <c r="F1579" s="6"/>
      <c r="G1579" s="6"/>
    </row>
    <row r="1580" spans="1:7">
      <c r="A1580" s="6"/>
      <c r="B1580" s="6"/>
      <c r="C1580" s="6"/>
      <c r="D1580" s="6"/>
      <c r="E1580" s="6"/>
      <c r="F1580" s="6"/>
      <c r="G1580" s="6"/>
    </row>
    <row r="1581" spans="1:7">
      <c r="A1581" s="6"/>
      <c r="B1581" s="6"/>
      <c r="C1581" s="6"/>
      <c r="D1581" s="6"/>
      <c r="E1581" s="6"/>
      <c r="F1581" s="6"/>
      <c r="G1581" s="6"/>
    </row>
    <row r="1582" spans="1:7">
      <c r="A1582" s="6"/>
      <c r="B1582" s="6"/>
      <c r="C1582" s="6"/>
      <c r="D1582" s="6"/>
      <c r="E1582" s="6"/>
      <c r="F1582" s="6"/>
      <c r="G1582" s="6"/>
    </row>
    <row r="1583" spans="1:7">
      <c r="A1583" s="6"/>
      <c r="B1583" s="6"/>
      <c r="C1583" s="6"/>
      <c r="D1583" s="6"/>
      <c r="E1583" s="6"/>
      <c r="F1583" s="6"/>
      <c r="G1583" s="6"/>
    </row>
    <row r="1584" spans="1:7">
      <c r="A1584" s="6"/>
      <c r="B1584" s="6"/>
      <c r="C1584" s="6"/>
      <c r="D1584" s="6"/>
      <c r="E1584" s="6"/>
      <c r="F1584" s="6"/>
      <c r="G1584" s="6"/>
    </row>
    <row r="1585" spans="1:7">
      <c r="A1585" s="6"/>
      <c r="B1585" s="6"/>
      <c r="C1585" s="6"/>
      <c r="D1585" s="6"/>
      <c r="E1585" s="6"/>
      <c r="F1585" s="6"/>
      <c r="G1585" s="6"/>
    </row>
    <row r="1586" spans="1:7">
      <c r="A1586" s="6"/>
      <c r="B1586" s="6"/>
      <c r="C1586" s="6"/>
      <c r="D1586" s="6"/>
      <c r="E1586" s="6"/>
      <c r="F1586" s="6"/>
      <c r="G1586" s="6"/>
    </row>
    <row r="1587" spans="1:7">
      <c r="A1587" s="6"/>
      <c r="B1587" s="6"/>
      <c r="C1587" s="6"/>
      <c r="D1587" s="6"/>
      <c r="E1587" s="6"/>
      <c r="F1587" s="6"/>
      <c r="G1587" s="6"/>
    </row>
    <row r="1588" spans="1:7">
      <c r="A1588" s="6"/>
      <c r="B1588" s="6"/>
      <c r="C1588" s="6"/>
      <c r="D1588" s="6"/>
      <c r="E1588" s="6"/>
      <c r="F1588" s="6"/>
      <c r="G1588" s="6"/>
    </row>
    <row r="1589" spans="1:7">
      <c r="A1589" s="6"/>
      <c r="B1589" s="6"/>
      <c r="C1589" s="6"/>
      <c r="D1589" s="6"/>
      <c r="E1589" s="6"/>
      <c r="F1589" s="6"/>
      <c r="G1589" s="6"/>
    </row>
    <row r="1590" spans="1:7">
      <c r="A1590" s="6"/>
      <c r="B1590" s="6"/>
      <c r="C1590" s="6"/>
      <c r="D1590" s="6"/>
      <c r="E1590" s="6"/>
      <c r="F1590" s="6"/>
      <c r="G1590" s="6"/>
    </row>
    <row r="1591" spans="1:7">
      <c r="A1591" s="6"/>
      <c r="B1591" s="6"/>
      <c r="C1591" s="6"/>
      <c r="D1591" s="6"/>
      <c r="E1591" s="6"/>
      <c r="F1591" s="6"/>
      <c r="G1591" s="6"/>
    </row>
    <row r="1592" spans="1:7">
      <c r="A1592" s="6"/>
      <c r="B1592" s="6"/>
      <c r="C1592" s="6"/>
      <c r="D1592" s="6"/>
      <c r="E1592" s="6"/>
      <c r="F1592" s="6"/>
      <c r="G1592" s="6"/>
    </row>
    <row r="1593" spans="1:7">
      <c r="A1593" s="6"/>
      <c r="B1593" s="6"/>
      <c r="C1593" s="6"/>
      <c r="D1593" s="6"/>
      <c r="E1593" s="6"/>
      <c r="F1593" s="6"/>
      <c r="G1593" s="6"/>
    </row>
    <row r="1594" spans="1:7">
      <c r="A1594" s="6"/>
      <c r="B1594" s="6"/>
      <c r="C1594" s="6"/>
      <c r="D1594" s="6"/>
      <c r="E1594" s="6"/>
      <c r="F1594" s="6"/>
      <c r="G1594" s="6"/>
    </row>
    <row r="1595" spans="1:7">
      <c r="A1595" s="6"/>
      <c r="B1595" s="6"/>
      <c r="C1595" s="6"/>
      <c r="D1595" s="6"/>
      <c r="E1595" s="6"/>
      <c r="F1595" s="6"/>
      <c r="G1595" s="6"/>
    </row>
    <row r="1596" spans="1:7">
      <c r="A1596" s="6"/>
      <c r="B1596" s="6"/>
      <c r="C1596" s="6"/>
      <c r="D1596" s="6"/>
      <c r="E1596" s="6"/>
      <c r="F1596" s="6"/>
      <c r="G1596" s="6"/>
    </row>
    <row r="1597" spans="1:7">
      <c r="A1597" s="6"/>
      <c r="B1597" s="6"/>
      <c r="C1597" s="6"/>
      <c r="D1597" s="6"/>
      <c r="E1597" s="6"/>
      <c r="F1597" s="6"/>
      <c r="G1597" s="6"/>
    </row>
    <row r="1598" spans="1:7">
      <c r="A1598" s="6"/>
      <c r="B1598" s="6"/>
      <c r="C1598" s="6"/>
      <c r="D1598" s="6"/>
      <c r="E1598" s="6"/>
      <c r="F1598" s="6"/>
      <c r="G1598" s="6"/>
    </row>
    <row r="1599" spans="1:7">
      <c r="A1599" s="6"/>
      <c r="B1599" s="6"/>
      <c r="C1599" s="6"/>
      <c r="D1599" s="6"/>
      <c r="E1599" s="6"/>
      <c r="F1599" s="6"/>
      <c r="G1599" s="6"/>
    </row>
    <row r="1600" spans="1:7">
      <c r="A1600" s="6"/>
      <c r="B1600" s="6"/>
      <c r="C1600" s="6"/>
      <c r="D1600" s="6"/>
      <c r="E1600" s="6"/>
      <c r="F1600" s="6"/>
      <c r="G1600" s="6"/>
    </row>
    <row r="1601" spans="1:7">
      <c r="A1601" s="6"/>
      <c r="B1601" s="6"/>
      <c r="C1601" s="6"/>
      <c r="D1601" s="6"/>
      <c r="E1601" s="6"/>
      <c r="F1601" s="6"/>
      <c r="G1601" s="6"/>
    </row>
    <row r="1602" spans="1:7">
      <c r="A1602" s="6"/>
      <c r="B1602" s="6"/>
      <c r="C1602" s="6"/>
      <c r="D1602" s="6"/>
      <c r="E1602" s="6"/>
      <c r="F1602" s="6"/>
      <c r="G1602" s="6"/>
    </row>
    <row r="1603" spans="1:7">
      <c r="A1603" s="6"/>
      <c r="B1603" s="6"/>
      <c r="C1603" s="6"/>
      <c r="D1603" s="6"/>
      <c r="E1603" s="6"/>
      <c r="F1603" s="6"/>
      <c r="G1603" s="6"/>
    </row>
  </sheetData>
  <mergeCells count="4">
    <mergeCell ref="A2:A3"/>
    <mergeCell ref="B2:B3"/>
    <mergeCell ref="C2:C3"/>
    <mergeCell ref="D2:D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5E03A-DBE9-4643-A00F-7A331D60EE31}">
  <dimension ref="A2:F13"/>
  <sheetViews>
    <sheetView workbookViewId="0">
      <selection activeCell="B12" sqref="B12"/>
    </sheetView>
  </sheetViews>
  <sheetFormatPr defaultRowHeight="14.5"/>
  <cols>
    <col min="1" max="1" width="6.81640625" customWidth="1"/>
    <col min="2" max="6" width="14.7265625" customWidth="1"/>
    <col min="7" max="7" width="14.54296875" customWidth="1"/>
  </cols>
  <sheetData>
    <row r="2" spans="1:6">
      <c r="A2" t="s">
        <v>1656</v>
      </c>
    </row>
    <row r="3" spans="1:6" ht="12.5" customHeight="1">
      <c r="A3" s="385" t="s">
        <v>1864</v>
      </c>
      <c r="B3" s="382" t="s">
        <v>1865</v>
      </c>
      <c r="C3" s="382"/>
      <c r="D3" s="382"/>
      <c r="E3" s="382"/>
      <c r="F3" s="383" t="s">
        <v>1655</v>
      </c>
    </row>
    <row r="4" spans="1:6" ht="12.5" customHeight="1">
      <c r="A4" s="386"/>
      <c r="B4" s="331" t="s">
        <v>1651</v>
      </c>
      <c r="C4" s="332" t="s">
        <v>1652</v>
      </c>
      <c r="D4" s="332" t="s">
        <v>1653</v>
      </c>
      <c r="E4" s="332" t="s">
        <v>1654</v>
      </c>
      <c r="F4" s="384"/>
    </row>
    <row r="5" spans="1:6" ht="12.5" customHeight="1">
      <c r="A5" s="387"/>
      <c r="B5" s="331" t="s">
        <v>1866</v>
      </c>
      <c r="C5" s="331" t="s">
        <v>1866</v>
      </c>
      <c r="D5" s="331" t="s">
        <v>1866</v>
      </c>
      <c r="E5" s="331" t="s">
        <v>1866</v>
      </c>
      <c r="F5" s="333" t="s">
        <v>1866</v>
      </c>
    </row>
    <row r="6" spans="1:6" ht="12.5" customHeight="1">
      <c r="A6" s="334">
        <v>1</v>
      </c>
      <c r="B6" s="335">
        <f>'BL SDM'!C366</f>
        <v>5015200</v>
      </c>
      <c r="C6" s="335">
        <f>'BL GEDUNG'!$G$78</f>
        <v>3168822.1709006927</v>
      </c>
      <c r="D6" s="335">
        <f>'BL BHP'!$H$184</f>
        <v>729920.90069284069</v>
      </c>
      <c r="E6" s="335">
        <f>'BL SARANA'!$G$1273</f>
        <v>2087829.0993071594</v>
      </c>
      <c r="F6" s="336">
        <f>SUM(B6:E6)</f>
        <v>11001772.170900693</v>
      </c>
    </row>
    <row r="7" spans="1:6" ht="12.5" customHeight="1">
      <c r="A7" s="337">
        <v>2</v>
      </c>
      <c r="B7" s="338">
        <f>'BL SDM'!C367</f>
        <v>4952800</v>
      </c>
      <c r="C7" s="338">
        <f>'BL GEDUNG'!$G$78</f>
        <v>3168822.1709006927</v>
      </c>
      <c r="D7" s="338">
        <f>'BL BHP'!$H$184</f>
        <v>729920.90069284069</v>
      </c>
      <c r="E7" s="338">
        <f>'BL SARANA'!$G$1273</f>
        <v>2087829.0993071594</v>
      </c>
      <c r="F7" s="339">
        <f t="shared" ref="F7:F12" si="0">SUM(B7:E7)</f>
        <v>10939372.170900693</v>
      </c>
    </row>
    <row r="8" spans="1:6" ht="12.5" customHeight="1">
      <c r="A8" s="337">
        <v>3</v>
      </c>
      <c r="B8" s="338">
        <f>'BL SDM'!C368</f>
        <v>4848912.3817359097</v>
      </c>
      <c r="C8" s="338">
        <f>'BL GEDUNG'!$G$78</f>
        <v>3168822.1709006927</v>
      </c>
      <c r="D8" s="338">
        <f>'BL BHP'!$H$184</f>
        <v>729920.90069284069</v>
      </c>
      <c r="E8" s="338">
        <f>'BL SARANA'!$G$1273</f>
        <v>2087829.0993071594</v>
      </c>
      <c r="F8" s="339">
        <f t="shared" si="0"/>
        <v>10835484.552636603</v>
      </c>
    </row>
    <row r="9" spans="1:6" ht="12.5" customHeight="1">
      <c r="A9" s="337">
        <v>4</v>
      </c>
      <c r="B9" s="338">
        <f>'BL SDM'!C369</f>
        <v>4762034.5536816111</v>
      </c>
      <c r="C9" s="338">
        <f>'BL GEDUNG'!$G$78</f>
        <v>3168822.1709006927</v>
      </c>
      <c r="D9" s="338">
        <f>'BL BHP'!$H$184</f>
        <v>729920.90069284069</v>
      </c>
      <c r="E9" s="338">
        <f>'BL SARANA'!$G$1273</f>
        <v>2087829.0993071594</v>
      </c>
      <c r="F9" s="339">
        <f t="shared" si="0"/>
        <v>10748606.724582303</v>
      </c>
    </row>
    <row r="10" spans="1:6" ht="12.5" customHeight="1">
      <c r="A10" s="337">
        <v>5</v>
      </c>
      <c r="B10" s="338">
        <f>'BL SDM'!C370</f>
        <v>5320666.6666666633</v>
      </c>
      <c r="C10" s="338">
        <f>'BL GEDUNG'!$G$78</f>
        <v>3168822.1709006927</v>
      </c>
      <c r="D10" s="338">
        <f>'BL BHP'!$H$184</f>
        <v>729920.90069284069</v>
      </c>
      <c r="E10" s="338">
        <f>'BL SARANA'!$G$1273</f>
        <v>2087829.0993071594</v>
      </c>
      <c r="F10" s="339">
        <f t="shared" si="0"/>
        <v>11307238.837567355</v>
      </c>
    </row>
    <row r="11" spans="1:6" ht="12.5" customHeight="1">
      <c r="A11" s="337">
        <v>6</v>
      </c>
      <c r="B11" s="338">
        <f>'BL SDM'!C371</f>
        <v>5335794.8717948692</v>
      </c>
      <c r="C11" s="338">
        <f>'BL GEDUNG'!$G$78</f>
        <v>3168822.1709006927</v>
      </c>
      <c r="D11" s="338">
        <f>'BL BHP'!$H$184</f>
        <v>729920.90069284069</v>
      </c>
      <c r="E11" s="338">
        <f>'BL SARANA'!$G$1273</f>
        <v>2087829.0993071594</v>
      </c>
      <c r="F11" s="339">
        <f t="shared" si="0"/>
        <v>11322367.042695561</v>
      </c>
    </row>
    <row r="12" spans="1:6" ht="12.5" customHeight="1">
      <c r="A12" s="340">
        <v>7</v>
      </c>
      <c r="B12" s="341" t="e">
        <f>'BL SDM'!C372</f>
        <v>#DIV/0!</v>
      </c>
      <c r="C12" s="341">
        <f>'BL GEDUNG'!$G$78</f>
        <v>3168822.1709006927</v>
      </c>
      <c r="D12" s="341">
        <f>'BL BHP'!$H$184</f>
        <v>729920.90069284069</v>
      </c>
      <c r="E12" s="341">
        <f>'BL SARANA'!$G$1273</f>
        <v>2087829.0993071594</v>
      </c>
      <c r="F12" s="342" t="e">
        <f>SUM(B12:E12)</f>
        <v>#DIV/0!</v>
      </c>
    </row>
    <row r="13" spans="1:6">
      <c r="B13" s="162"/>
      <c r="C13" s="162"/>
    </row>
  </sheetData>
  <mergeCells count="3">
    <mergeCell ref="B3:E3"/>
    <mergeCell ref="F3:F4"/>
    <mergeCell ref="A3:A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7B771-130B-4F92-8DE9-F1D5610A9203}">
  <dimension ref="A1:J369"/>
  <sheetViews>
    <sheetView topLeftCell="A338" workbookViewId="0">
      <selection activeCell="D356" sqref="D356"/>
    </sheetView>
  </sheetViews>
  <sheetFormatPr defaultRowHeight="14.5"/>
  <cols>
    <col min="2" max="2" width="22.26953125" customWidth="1"/>
    <col min="3" max="3" width="17" customWidth="1"/>
    <col min="4" max="4" width="15.26953125" customWidth="1"/>
    <col min="5" max="5" width="17.90625" customWidth="1"/>
    <col min="6" max="6" width="15.1796875" customWidth="1"/>
    <col min="7" max="7" width="16.90625" customWidth="1"/>
    <col min="8" max="8" width="15.453125" customWidth="1"/>
    <col min="9" max="9" width="15.54296875" customWidth="1"/>
    <col min="10" max="10" width="16.1796875" customWidth="1"/>
  </cols>
  <sheetData>
    <row r="1" spans="1:9">
      <c r="A1" s="159" t="s">
        <v>1658</v>
      </c>
      <c r="C1" s="388" t="s">
        <v>2</v>
      </c>
      <c r="D1" s="388"/>
      <c r="E1" s="388"/>
      <c r="F1" s="388"/>
      <c r="G1" s="388"/>
      <c r="H1" s="388"/>
      <c r="I1" s="388"/>
    </row>
    <row r="2" spans="1:9">
      <c r="A2" s="77"/>
      <c r="B2" s="77"/>
      <c r="C2" s="166">
        <v>1</v>
      </c>
      <c r="D2" s="166">
        <v>2</v>
      </c>
      <c r="E2" s="166">
        <v>3</v>
      </c>
      <c r="F2" s="166">
        <v>4</v>
      </c>
      <c r="G2" s="166">
        <v>5</v>
      </c>
      <c r="H2" s="166">
        <v>6</v>
      </c>
      <c r="I2" s="166">
        <v>7</v>
      </c>
    </row>
    <row r="3" spans="1:9">
      <c r="A3" s="167" t="s">
        <v>1657</v>
      </c>
      <c r="B3" s="167"/>
      <c r="C3" s="168">
        <f>'REKAP BL'!F6</f>
        <v>11001772.170900693</v>
      </c>
      <c r="D3" s="168">
        <f>'REKAP BL'!F7</f>
        <v>10939372.170900693</v>
      </c>
      <c r="E3" s="168">
        <f>'REKAP BL'!F8</f>
        <v>10835484.552636603</v>
      </c>
      <c r="F3" s="168">
        <f>'REKAP BL'!F9</f>
        <v>10748606.724582303</v>
      </c>
      <c r="G3" s="168">
        <f>'REKAP BL'!F10</f>
        <v>11307238.837567355</v>
      </c>
      <c r="H3" s="168">
        <f>'REKAP BL'!F11</f>
        <v>11322367.042695561</v>
      </c>
      <c r="I3" s="168" t="e">
        <f>'REKAP BL'!F12</f>
        <v>#DIV/0!</v>
      </c>
    </row>
    <row r="4" spans="1:9">
      <c r="A4" s="159" t="s">
        <v>1659</v>
      </c>
    </row>
    <row r="5" spans="1:9">
      <c r="A5" t="s">
        <v>821</v>
      </c>
      <c r="B5" s="169">
        <f>'PEMBEBANAN SEKUNDER KE PRIMER'!AM32</f>
        <v>77448.440997806494</v>
      </c>
      <c r="C5" s="169">
        <f>B5</f>
        <v>77448.440997806494</v>
      </c>
    </row>
    <row r="6" spans="1:9">
      <c r="A6" t="s">
        <v>823</v>
      </c>
      <c r="B6" s="169">
        <f>'PEMBEBANAN SEKUNDER KE PRIMER'!AM33</f>
        <v>77448.440997806494</v>
      </c>
      <c r="C6" s="169">
        <f t="shared" ref="C6:C66" si="0">B6</f>
        <v>77448.440997806494</v>
      </c>
    </row>
    <row r="7" spans="1:9">
      <c r="A7" t="s">
        <v>825</v>
      </c>
      <c r="B7" s="169">
        <f>'PEMBEBANAN SEKUNDER KE PRIMER'!AM34</f>
        <v>77448.440997806494</v>
      </c>
      <c r="C7" s="169">
        <f t="shared" si="0"/>
        <v>77448.440997806494</v>
      </c>
    </row>
    <row r="8" spans="1:9">
      <c r="A8" t="s">
        <v>827</v>
      </c>
      <c r="B8" s="169">
        <f>'PEMBEBANAN SEKUNDER KE PRIMER'!AM35</f>
        <v>77448.440997806494</v>
      </c>
      <c r="C8" s="169">
        <f t="shared" si="0"/>
        <v>77448.440997806494</v>
      </c>
    </row>
    <row r="9" spans="1:9">
      <c r="A9" t="s">
        <v>829</v>
      </c>
      <c r="B9" s="169">
        <f>'PEMBEBANAN SEKUNDER KE PRIMER'!AM36</f>
        <v>77448.440997806494</v>
      </c>
      <c r="C9" s="169">
        <f t="shared" si="0"/>
        <v>77448.440997806494</v>
      </c>
    </row>
    <row r="10" spans="1:9">
      <c r="A10" t="s">
        <v>831</v>
      </c>
      <c r="B10" s="169">
        <f>'PEMBEBANAN SEKUNDER KE PRIMER'!AM37</f>
        <v>77448.440997806494</v>
      </c>
      <c r="C10" s="169">
        <f t="shared" si="0"/>
        <v>77448.440997806494</v>
      </c>
    </row>
    <row r="11" spans="1:9">
      <c r="A11" t="s">
        <v>833</v>
      </c>
      <c r="B11" s="169">
        <f>'PEMBEBANAN SEKUNDER KE PRIMER'!AM38</f>
        <v>77448.440997806494</v>
      </c>
      <c r="C11" s="169">
        <f t="shared" si="0"/>
        <v>77448.440997806494</v>
      </c>
    </row>
    <row r="12" spans="1:9">
      <c r="A12" t="s">
        <v>835</v>
      </c>
      <c r="B12" s="169">
        <f>'PEMBEBANAN SEKUNDER KE PRIMER'!AM39</f>
        <v>77448.440997806494</v>
      </c>
      <c r="C12" s="169">
        <f t="shared" si="0"/>
        <v>77448.440997806494</v>
      </c>
    </row>
    <row r="13" spans="1:9">
      <c r="A13" t="s">
        <v>837</v>
      </c>
      <c r="B13" s="169">
        <f>'PEMBEBANAN SEKUNDER KE PRIMER'!AM40</f>
        <v>77448.440997806494</v>
      </c>
      <c r="C13" s="169">
        <f t="shared" si="0"/>
        <v>77448.440997806494</v>
      </c>
    </row>
    <row r="14" spans="1:9">
      <c r="A14" t="s">
        <v>839</v>
      </c>
      <c r="B14" s="169">
        <f>'PEMBEBANAN SEKUNDER KE PRIMER'!AM41</f>
        <v>77448.440997806494</v>
      </c>
      <c r="C14" s="169">
        <f t="shared" si="0"/>
        <v>77448.440997806494</v>
      </c>
    </row>
    <row r="15" spans="1:9">
      <c r="A15" t="s">
        <v>841</v>
      </c>
      <c r="B15" s="169">
        <f>'PEMBEBANAN SEKUNDER KE PRIMER'!AM42</f>
        <v>77448.440997806494</v>
      </c>
      <c r="C15" s="169">
        <f t="shared" si="0"/>
        <v>77448.440997806494</v>
      </c>
    </row>
    <row r="16" spans="1:9">
      <c r="A16" t="s">
        <v>843</v>
      </c>
      <c r="B16" s="169">
        <f>'PEMBEBANAN SEKUNDER KE PRIMER'!AM43</f>
        <v>77448.440997806494</v>
      </c>
      <c r="C16" s="169">
        <f t="shared" si="0"/>
        <v>77448.440997806494</v>
      </c>
    </row>
    <row r="17" spans="1:3">
      <c r="A17" t="s">
        <v>845</v>
      </c>
      <c r="B17" s="169">
        <f>'PEMBEBANAN SEKUNDER KE PRIMER'!AM44</f>
        <v>77448.440997806494</v>
      </c>
      <c r="C17" s="169">
        <f t="shared" si="0"/>
        <v>77448.440997806494</v>
      </c>
    </row>
    <row r="18" spans="1:3">
      <c r="A18" t="s">
        <v>847</v>
      </c>
      <c r="B18" s="169">
        <f>'PEMBEBANAN SEKUNDER KE PRIMER'!AM45</f>
        <v>77448.440997806494</v>
      </c>
      <c r="C18" s="169">
        <f t="shared" si="0"/>
        <v>77448.440997806494</v>
      </c>
    </row>
    <row r="19" spans="1:3">
      <c r="A19" t="s">
        <v>849</v>
      </c>
      <c r="B19" s="169">
        <f>'PEMBEBANAN SEKUNDER KE PRIMER'!AM46</f>
        <v>77448.440997806494</v>
      </c>
      <c r="C19" s="169">
        <f t="shared" si="0"/>
        <v>77448.440997806494</v>
      </c>
    </row>
    <row r="20" spans="1:3">
      <c r="A20" t="s">
        <v>851</v>
      </c>
      <c r="B20" s="169">
        <f>'PEMBEBANAN SEKUNDER KE PRIMER'!AM47</f>
        <v>21513.455832724027</v>
      </c>
      <c r="C20" s="169">
        <f t="shared" si="0"/>
        <v>21513.455832724027</v>
      </c>
    </row>
    <row r="21" spans="1:3">
      <c r="A21" t="s">
        <v>853</v>
      </c>
      <c r="B21" s="169">
        <f>'PEMBEBANAN SEKUNDER KE PRIMER'!AM48</f>
        <v>21513.455832724027</v>
      </c>
      <c r="C21" s="169">
        <f t="shared" si="0"/>
        <v>21513.455832724027</v>
      </c>
    </row>
    <row r="22" spans="1:3">
      <c r="A22" t="s">
        <v>855</v>
      </c>
      <c r="B22" s="169">
        <f>'PEMBEBANAN SEKUNDER KE PRIMER'!AM49</f>
        <v>21513.455832724027</v>
      </c>
      <c r="C22" s="169">
        <f t="shared" si="0"/>
        <v>21513.455832724027</v>
      </c>
    </row>
    <row r="23" spans="1:3">
      <c r="A23" t="s">
        <v>857</v>
      </c>
      <c r="B23" s="169">
        <f>'PEMBEBANAN SEKUNDER KE PRIMER'!AM50</f>
        <v>21513.455832724027</v>
      </c>
      <c r="C23" s="169">
        <f t="shared" si="0"/>
        <v>21513.455832724027</v>
      </c>
    </row>
    <row r="24" spans="1:3">
      <c r="A24" t="s">
        <v>859</v>
      </c>
      <c r="B24" s="169">
        <f>'PEMBEBANAN SEKUNDER KE PRIMER'!AM51</f>
        <v>21513.455832724027</v>
      </c>
      <c r="C24" s="169">
        <f t="shared" si="0"/>
        <v>21513.455832724027</v>
      </c>
    </row>
    <row r="25" spans="1:3">
      <c r="A25" t="s">
        <v>861</v>
      </c>
      <c r="B25" s="169">
        <f>'PEMBEBANAN SEKUNDER KE PRIMER'!AM52</f>
        <v>240950.70532650905</v>
      </c>
      <c r="C25" s="169">
        <f t="shared" si="0"/>
        <v>240950.70532650905</v>
      </c>
    </row>
    <row r="26" spans="1:3">
      <c r="A26" t="s">
        <v>863</v>
      </c>
      <c r="B26" s="169">
        <f>'PEMBEBANAN SEKUNDER KE PRIMER'!AM53</f>
        <v>240950.70532650905</v>
      </c>
      <c r="C26" s="169">
        <f t="shared" si="0"/>
        <v>240950.70532650905</v>
      </c>
    </row>
    <row r="27" spans="1:3">
      <c r="A27" t="s">
        <v>865</v>
      </c>
      <c r="B27" s="169">
        <f>'PEMBEBANAN SEKUNDER KE PRIMER'!AM54</f>
        <v>240950.70532650905</v>
      </c>
      <c r="C27" s="169">
        <f t="shared" si="0"/>
        <v>240950.70532650905</v>
      </c>
    </row>
    <row r="28" spans="1:3">
      <c r="A28" t="s">
        <v>867</v>
      </c>
      <c r="B28" s="169">
        <f>'PEMBEBANAN SEKUNDER KE PRIMER'!AM55</f>
        <v>240950.70532650905</v>
      </c>
      <c r="C28" s="169">
        <f t="shared" si="0"/>
        <v>240950.70532650905</v>
      </c>
    </row>
    <row r="29" spans="1:3">
      <c r="A29" t="s">
        <v>869</v>
      </c>
      <c r="B29" s="169">
        <f>'PEMBEBANAN SEKUNDER KE PRIMER'!AM56</f>
        <v>206529.17599415063</v>
      </c>
      <c r="C29" s="169">
        <f t="shared" si="0"/>
        <v>206529.17599415063</v>
      </c>
    </row>
    <row r="30" spans="1:3">
      <c r="A30" t="s">
        <v>871</v>
      </c>
      <c r="B30" s="169">
        <f>'PEMBEBANAN SEKUNDER KE PRIMER'!AM57</f>
        <v>206529.17599415063</v>
      </c>
      <c r="C30" s="169">
        <f t="shared" si="0"/>
        <v>206529.17599415063</v>
      </c>
    </row>
    <row r="31" spans="1:3">
      <c r="A31" t="s">
        <v>873</v>
      </c>
      <c r="B31" s="169">
        <f>'PEMBEBANAN SEKUNDER KE PRIMER'!AM58</f>
        <v>25816.146999268829</v>
      </c>
      <c r="C31" s="169">
        <f t="shared" si="0"/>
        <v>25816.146999268829</v>
      </c>
    </row>
    <row r="32" spans="1:3">
      <c r="A32" t="s">
        <v>875</v>
      </c>
      <c r="B32" s="169">
        <f>'PEMBEBANAN SEKUNDER KE PRIMER'!AM59</f>
        <v>12908.073499634414</v>
      </c>
      <c r="C32" s="169">
        <f t="shared" si="0"/>
        <v>12908.073499634414</v>
      </c>
    </row>
    <row r="33" spans="1:3">
      <c r="A33" t="s">
        <v>877</v>
      </c>
      <c r="B33" s="169">
        <f>'PEMBEBANAN SEKUNDER KE PRIMER'!AM60</f>
        <v>7744.8440997806501</v>
      </c>
      <c r="C33" s="169">
        <f t="shared" si="0"/>
        <v>7744.8440997806501</v>
      </c>
    </row>
    <row r="34" spans="1:3">
      <c r="A34" t="s">
        <v>879</v>
      </c>
      <c r="B34" s="169">
        <f>'PEMBEBANAN SEKUNDER KE PRIMER'!AM61</f>
        <v>25816.146999268829</v>
      </c>
      <c r="C34" s="169">
        <f t="shared" si="0"/>
        <v>25816.146999268829</v>
      </c>
    </row>
    <row r="35" spans="1:3">
      <c r="A35" t="s">
        <v>881</v>
      </c>
      <c r="B35" s="169">
        <f>'PEMBEBANAN SEKUNDER KE PRIMER'!AM62</f>
        <v>12908.073499634414</v>
      </c>
      <c r="C35" s="169">
        <f t="shared" si="0"/>
        <v>12908.073499634414</v>
      </c>
    </row>
    <row r="36" spans="1:3">
      <c r="A36" t="s">
        <v>883</v>
      </c>
      <c r="B36" s="169">
        <f>'PEMBEBANAN SEKUNDER KE PRIMER'!AM63</f>
        <v>7744.8440997806501</v>
      </c>
      <c r="C36" s="169">
        <f t="shared" si="0"/>
        <v>7744.8440997806501</v>
      </c>
    </row>
    <row r="37" spans="1:3">
      <c r="A37" t="s">
        <v>884</v>
      </c>
      <c r="B37" s="169">
        <f>'PEMBEBANAN SEKUNDER KE PRIMER'!AM64</f>
        <v>25816.146999268829</v>
      </c>
      <c r="C37" s="169">
        <f t="shared" si="0"/>
        <v>25816.146999268829</v>
      </c>
    </row>
    <row r="38" spans="1:3">
      <c r="A38" t="s">
        <v>885</v>
      </c>
      <c r="B38" s="169">
        <f>'PEMBEBANAN SEKUNDER KE PRIMER'!AM65</f>
        <v>12908.073499634414</v>
      </c>
      <c r="C38" s="169">
        <f t="shared" si="0"/>
        <v>12908.073499634414</v>
      </c>
    </row>
    <row r="39" spans="1:3">
      <c r="A39" t="s">
        <v>886</v>
      </c>
      <c r="B39" s="169">
        <f>'PEMBEBANAN SEKUNDER KE PRIMER'!AM66</f>
        <v>7744.8440997806501</v>
      </c>
      <c r="C39" s="169">
        <f t="shared" si="0"/>
        <v>7744.8440997806501</v>
      </c>
    </row>
    <row r="40" spans="1:3">
      <c r="A40" t="s">
        <v>888</v>
      </c>
      <c r="B40" s="169">
        <f>'PEMBEBANAN SEKUNDER KE PRIMER'!AM67</f>
        <v>25816.146999268829</v>
      </c>
      <c r="C40" s="169">
        <f t="shared" si="0"/>
        <v>25816.146999268829</v>
      </c>
    </row>
    <row r="41" spans="1:3">
      <c r="A41" t="s">
        <v>890</v>
      </c>
      <c r="B41" s="169">
        <f>'PEMBEBANAN SEKUNDER KE PRIMER'!AM68</f>
        <v>12908.073499634414</v>
      </c>
      <c r="C41" s="169">
        <f t="shared" si="0"/>
        <v>12908.073499634414</v>
      </c>
    </row>
    <row r="42" spans="1:3">
      <c r="A42" t="s">
        <v>892</v>
      </c>
      <c r="B42" s="169">
        <f>'PEMBEBANAN SEKUNDER KE PRIMER'!AM69</f>
        <v>7744.8440997806501</v>
      </c>
      <c r="C42" s="169">
        <f t="shared" si="0"/>
        <v>7744.8440997806501</v>
      </c>
    </row>
    <row r="43" spans="1:3">
      <c r="A43" t="s">
        <v>894</v>
      </c>
      <c r="B43" s="169">
        <f>'PEMBEBANAN SEKUNDER KE PRIMER'!AM70</f>
        <v>25816.146999268829</v>
      </c>
      <c r="C43" s="169">
        <f t="shared" si="0"/>
        <v>25816.146999268829</v>
      </c>
    </row>
    <row r="44" spans="1:3">
      <c r="A44" t="s">
        <v>896</v>
      </c>
      <c r="B44" s="169">
        <f>'PEMBEBANAN SEKUNDER KE PRIMER'!AM71</f>
        <v>12908.073499634414</v>
      </c>
      <c r="C44" s="169">
        <f t="shared" si="0"/>
        <v>12908.073499634414</v>
      </c>
    </row>
    <row r="45" spans="1:3">
      <c r="A45" t="s">
        <v>898</v>
      </c>
      <c r="B45" s="169">
        <f>'PEMBEBANAN SEKUNDER KE PRIMER'!AM72</f>
        <v>7744.8440997806501</v>
      </c>
      <c r="C45" s="169">
        <f t="shared" si="0"/>
        <v>7744.8440997806501</v>
      </c>
    </row>
    <row r="46" spans="1:3">
      <c r="A46" t="s">
        <v>900</v>
      </c>
      <c r="B46" s="169">
        <f>'PEMBEBANAN SEKUNDER KE PRIMER'!AM73</f>
        <v>25816.146999268829</v>
      </c>
      <c r="C46" s="169">
        <f t="shared" si="0"/>
        <v>25816.146999268829</v>
      </c>
    </row>
    <row r="47" spans="1:3">
      <c r="A47" t="s">
        <v>902</v>
      </c>
      <c r="B47" s="169">
        <f>'PEMBEBANAN SEKUNDER KE PRIMER'!AM74</f>
        <v>12908.073499634414</v>
      </c>
      <c r="C47" s="169">
        <f t="shared" si="0"/>
        <v>12908.073499634414</v>
      </c>
    </row>
    <row r="48" spans="1:3">
      <c r="A48" t="s">
        <v>904</v>
      </c>
      <c r="B48" s="169">
        <f>'PEMBEBANAN SEKUNDER KE PRIMER'!AM75</f>
        <v>7744.8440997806501</v>
      </c>
      <c r="C48" s="169">
        <f t="shared" si="0"/>
        <v>7744.8440997806501</v>
      </c>
    </row>
    <row r="49" spans="1:3">
      <c r="A49" t="s">
        <v>906</v>
      </c>
      <c r="B49" s="169">
        <f>'PEMBEBANAN SEKUNDER KE PRIMER'!AM76</f>
        <v>68843.058664716882</v>
      </c>
      <c r="C49" s="169">
        <f t="shared" si="0"/>
        <v>68843.058664716882</v>
      </c>
    </row>
    <row r="50" spans="1:3">
      <c r="A50" t="s">
        <v>908</v>
      </c>
      <c r="B50" s="169">
        <f>'PEMBEBANAN SEKUNDER KE PRIMER'!AM77</f>
        <v>34421.529332358441</v>
      </c>
      <c r="C50" s="169">
        <f t="shared" si="0"/>
        <v>34421.529332358441</v>
      </c>
    </row>
    <row r="51" spans="1:3">
      <c r="A51" t="s">
        <v>910</v>
      </c>
      <c r="B51" s="169">
        <f>'PEMBEBANAN SEKUNDER KE PRIMER'!AM78</f>
        <v>68843.058664716882</v>
      </c>
      <c r="C51" s="169">
        <f t="shared" si="0"/>
        <v>68843.058664716882</v>
      </c>
    </row>
    <row r="52" spans="1:3">
      <c r="A52" t="s">
        <v>912</v>
      </c>
      <c r="B52" s="169">
        <f>'PEMBEBANAN SEKUNDER KE PRIMER'!AM79</f>
        <v>34421.529332358441</v>
      </c>
      <c r="C52" s="169">
        <f t="shared" si="0"/>
        <v>34421.529332358441</v>
      </c>
    </row>
    <row r="53" spans="1:3">
      <c r="A53" t="s">
        <v>914</v>
      </c>
      <c r="B53" s="169">
        <f>'PEMBEBANAN SEKUNDER KE PRIMER'!AM80</f>
        <v>68843.058664716882</v>
      </c>
      <c r="C53" s="169">
        <f t="shared" si="0"/>
        <v>68843.058664716882</v>
      </c>
    </row>
    <row r="54" spans="1:3">
      <c r="A54" t="s">
        <v>916</v>
      </c>
      <c r="B54" s="169">
        <f>'PEMBEBANAN SEKUNDER KE PRIMER'!AM81</f>
        <v>34421.529332358441</v>
      </c>
      <c r="C54" s="169">
        <f t="shared" si="0"/>
        <v>34421.529332358441</v>
      </c>
    </row>
    <row r="55" spans="1:3">
      <c r="A55" t="s">
        <v>918</v>
      </c>
      <c r="B55" s="169">
        <f>'PEMBEBANAN SEKUNDER KE PRIMER'!AM82</f>
        <v>25816.146999268829</v>
      </c>
      <c r="C55" s="169">
        <f t="shared" si="0"/>
        <v>25816.146999268829</v>
      </c>
    </row>
    <row r="56" spans="1:3">
      <c r="A56" t="s">
        <v>920</v>
      </c>
      <c r="B56" s="169">
        <f>'PEMBEBANAN SEKUNDER KE PRIMER'!AM83</f>
        <v>25816.146999268829</v>
      </c>
      <c r="C56" s="169">
        <f t="shared" si="0"/>
        <v>25816.146999268829</v>
      </c>
    </row>
    <row r="57" spans="1:3">
      <c r="A57" t="s">
        <v>922</v>
      </c>
      <c r="B57" s="169">
        <f>'PEMBEBANAN SEKUNDER KE PRIMER'!AM84</f>
        <v>68843.058664716882</v>
      </c>
      <c r="C57" s="169">
        <f t="shared" si="0"/>
        <v>68843.058664716882</v>
      </c>
    </row>
    <row r="58" spans="1:3">
      <c r="A58" t="s">
        <v>924</v>
      </c>
      <c r="B58" s="169">
        <f>'PEMBEBANAN SEKUNDER KE PRIMER'!AM85</f>
        <v>34421.529332358441</v>
      </c>
      <c r="C58" s="169">
        <f t="shared" si="0"/>
        <v>34421.529332358441</v>
      </c>
    </row>
    <row r="59" spans="1:3">
      <c r="A59" t="s">
        <v>926</v>
      </c>
      <c r="B59" s="169">
        <f>'PEMBEBANAN SEKUNDER KE PRIMER'!AM86</f>
        <v>17210.764666179221</v>
      </c>
      <c r="C59" s="169">
        <f t="shared" si="0"/>
        <v>17210.764666179221</v>
      </c>
    </row>
    <row r="60" spans="1:3">
      <c r="A60" t="s">
        <v>928</v>
      </c>
      <c r="B60" s="169">
        <f>'PEMBEBANAN SEKUNDER KE PRIMER'!AM87</f>
        <v>17210.764666179221</v>
      </c>
      <c r="C60" s="169">
        <f t="shared" si="0"/>
        <v>17210.764666179221</v>
      </c>
    </row>
    <row r="61" spans="1:3">
      <c r="A61" t="s">
        <v>930</v>
      </c>
      <c r="B61" s="169">
        <f>'PEMBEBANAN SEKUNDER KE PRIMER'!AM88</f>
        <v>17210.764666179221</v>
      </c>
      <c r="C61" s="169">
        <f t="shared" si="0"/>
        <v>17210.764666179221</v>
      </c>
    </row>
    <row r="62" spans="1:3">
      <c r="A62" t="s">
        <v>932</v>
      </c>
      <c r="B62" s="169">
        <f>'PEMBEBANAN SEKUNDER KE PRIMER'!AM89</f>
        <v>17210.764666179221</v>
      </c>
      <c r="C62" s="169">
        <f t="shared" si="0"/>
        <v>17210.764666179221</v>
      </c>
    </row>
    <row r="63" spans="1:3">
      <c r="A63" t="s">
        <v>934</v>
      </c>
      <c r="B63" s="169">
        <f>'PEMBEBANAN SEKUNDER KE PRIMER'!AM90</f>
        <v>17210.764666179221</v>
      </c>
      <c r="C63" s="169">
        <f t="shared" si="0"/>
        <v>17210.764666179221</v>
      </c>
    </row>
    <row r="64" spans="1:3">
      <c r="A64" t="s">
        <v>936</v>
      </c>
      <c r="B64" s="169">
        <f>'PEMBEBANAN SEKUNDER KE PRIMER'!AM91</f>
        <v>17210.764666179221</v>
      </c>
      <c r="C64" s="169">
        <f t="shared" si="0"/>
        <v>17210.764666179221</v>
      </c>
    </row>
    <row r="65" spans="1:4">
      <c r="A65" t="s">
        <v>938</v>
      </c>
      <c r="B65" s="169">
        <f>'PEMBEBANAN SEKUNDER KE PRIMER'!AM92</f>
        <v>17210.764666179221</v>
      </c>
      <c r="C65" s="169">
        <f t="shared" si="0"/>
        <v>17210.764666179221</v>
      </c>
    </row>
    <row r="66" spans="1:4">
      <c r="A66" t="s">
        <v>940</v>
      </c>
      <c r="B66" s="169">
        <f>'PEMBEBANAN SEKUNDER KE PRIMER'!AM93</f>
        <v>17210.764666179221</v>
      </c>
      <c r="C66" s="169">
        <f t="shared" si="0"/>
        <v>17210.764666179221</v>
      </c>
    </row>
    <row r="67" spans="1:4">
      <c r="A67" t="s">
        <v>942</v>
      </c>
      <c r="B67" s="169">
        <f>'PEMBEBANAN SEKUNDER KE PRIMER'!AM94</f>
        <v>97777.406350226258</v>
      </c>
      <c r="D67" s="169">
        <f>B67</f>
        <v>97777.406350226258</v>
      </c>
    </row>
    <row r="68" spans="1:4">
      <c r="A68" t="s">
        <v>944</v>
      </c>
      <c r="B68" s="169">
        <f>'PEMBEBANAN SEKUNDER KE PRIMER'!AM95</f>
        <v>97777.406350226258</v>
      </c>
      <c r="D68" s="169">
        <f t="shared" ref="D68:D121" si="1">B68</f>
        <v>97777.406350226258</v>
      </c>
    </row>
    <row r="69" spans="1:4">
      <c r="A69" t="s">
        <v>946</v>
      </c>
      <c r="B69" s="169">
        <f>'PEMBEBANAN SEKUNDER KE PRIMER'!AM96</f>
        <v>97777.406350226258</v>
      </c>
      <c r="D69" s="169">
        <f t="shared" si="1"/>
        <v>97777.406350226258</v>
      </c>
    </row>
    <row r="70" spans="1:4">
      <c r="A70" t="s">
        <v>948</v>
      </c>
      <c r="B70" s="169">
        <f>'PEMBEBANAN SEKUNDER KE PRIMER'!AM97</f>
        <v>97777.406350226258</v>
      </c>
      <c r="D70" s="169">
        <f t="shared" si="1"/>
        <v>97777.406350226258</v>
      </c>
    </row>
    <row r="71" spans="1:4">
      <c r="A71" t="s">
        <v>950</v>
      </c>
      <c r="B71" s="169">
        <f>'PEMBEBANAN SEKUNDER KE PRIMER'!AM98</f>
        <v>97777.406350226258</v>
      </c>
      <c r="D71" s="169">
        <f t="shared" si="1"/>
        <v>97777.406350226258</v>
      </c>
    </row>
    <row r="72" spans="1:4">
      <c r="A72" t="s">
        <v>952</v>
      </c>
      <c r="B72" s="169">
        <f>'PEMBEBANAN SEKUNDER KE PRIMER'!AM99</f>
        <v>97777.406350226258</v>
      </c>
      <c r="D72" s="169">
        <f t="shared" si="1"/>
        <v>97777.406350226258</v>
      </c>
    </row>
    <row r="73" spans="1:4">
      <c r="A73" t="s">
        <v>954</v>
      </c>
      <c r="B73" s="169">
        <f>'PEMBEBANAN SEKUNDER KE PRIMER'!AM100</f>
        <v>97777.406350226258</v>
      </c>
      <c r="D73" s="169">
        <f t="shared" si="1"/>
        <v>97777.406350226258</v>
      </c>
    </row>
    <row r="74" spans="1:4">
      <c r="A74" t="s">
        <v>956</v>
      </c>
      <c r="B74" s="169">
        <f>'PEMBEBANAN SEKUNDER KE PRIMER'!AM101</f>
        <v>97777.406350226258</v>
      </c>
      <c r="D74" s="169">
        <f t="shared" si="1"/>
        <v>97777.406350226258</v>
      </c>
    </row>
    <row r="75" spans="1:4">
      <c r="A75" t="s">
        <v>958</v>
      </c>
      <c r="B75" s="169">
        <f>'PEMBEBANAN SEKUNDER KE PRIMER'!AM102</f>
        <v>97777.406350226258</v>
      </c>
      <c r="D75" s="169">
        <f t="shared" si="1"/>
        <v>97777.406350226258</v>
      </c>
    </row>
    <row r="76" spans="1:4">
      <c r="A76" t="s">
        <v>960</v>
      </c>
      <c r="B76" s="169">
        <f>'PEMBEBANAN SEKUNDER KE PRIMER'!AM103</f>
        <v>97777.406350226258</v>
      </c>
      <c r="D76" s="169">
        <f t="shared" si="1"/>
        <v>97777.406350226258</v>
      </c>
    </row>
    <row r="77" spans="1:4">
      <c r="A77" t="s">
        <v>962</v>
      </c>
      <c r="B77" s="169">
        <f>'PEMBEBANAN SEKUNDER KE PRIMER'!AM104</f>
        <v>97777.406350226258</v>
      </c>
      <c r="D77" s="169">
        <f t="shared" si="1"/>
        <v>97777.406350226258</v>
      </c>
    </row>
    <row r="78" spans="1:4">
      <c r="A78" t="s">
        <v>964</v>
      </c>
      <c r="B78" s="169">
        <f>'PEMBEBANAN SEKUNDER KE PRIMER'!AM105</f>
        <v>97777.406350226258</v>
      </c>
      <c r="D78" s="169">
        <f t="shared" si="1"/>
        <v>97777.406350226258</v>
      </c>
    </row>
    <row r="79" spans="1:4">
      <c r="A79" t="s">
        <v>966</v>
      </c>
      <c r="B79" s="169">
        <f>'PEMBEBANAN SEKUNDER KE PRIMER'!AM106</f>
        <v>97777.406350226258</v>
      </c>
      <c r="D79" s="169">
        <f t="shared" si="1"/>
        <v>97777.406350226258</v>
      </c>
    </row>
    <row r="80" spans="1:4">
      <c r="A80" t="s">
        <v>968</v>
      </c>
      <c r="B80" s="169">
        <f>'PEMBEBANAN SEKUNDER KE PRIMER'!AM107</f>
        <v>97777.406350226258</v>
      </c>
      <c r="D80" s="169">
        <f t="shared" si="1"/>
        <v>97777.406350226258</v>
      </c>
    </row>
    <row r="81" spans="1:4">
      <c r="A81" t="s">
        <v>970</v>
      </c>
      <c r="B81" s="169">
        <f>'PEMBEBANAN SEKUNDER KE PRIMER'!AM108</f>
        <v>32592.468783408756</v>
      </c>
      <c r="D81" s="169">
        <f t="shared" si="1"/>
        <v>32592.468783408756</v>
      </c>
    </row>
    <row r="82" spans="1:4">
      <c r="A82" t="s">
        <v>972</v>
      </c>
      <c r="B82" s="169">
        <f>'PEMBEBANAN SEKUNDER KE PRIMER'!AM109</f>
        <v>32592.468783408756</v>
      </c>
      <c r="D82" s="169">
        <f t="shared" si="1"/>
        <v>32592.468783408756</v>
      </c>
    </row>
    <row r="83" spans="1:4">
      <c r="A83" t="s">
        <v>974</v>
      </c>
      <c r="B83" s="169">
        <f>'PEMBEBANAN SEKUNDER KE PRIMER'!AM110</f>
        <v>32592.468783408756</v>
      </c>
      <c r="D83" s="169">
        <f t="shared" si="1"/>
        <v>32592.468783408756</v>
      </c>
    </row>
    <row r="84" spans="1:4">
      <c r="A84" t="s">
        <v>976</v>
      </c>
      <c r="B84" s="169">
        <f>'PEMBEBANAN SEKUNDER KE PRIMER'!AM111</f>
        <v>32592.468783408756</v>
      </c>
      <c r="D84" s="169">
        <f t="shared" si="1"/>
        <v>32592.468783408756</v>
      </c>
    </row>
    <row r="85" spans="1:4">
      <c r="A85" t="s">
        <v>978</v>
      </c>
      <c r="B85" s="169">
        <f>'PEMBEBANAN SEKUNDER KE PRIMER'!AM112</f>
        <v>32592.468783408756</v>
      </c>
      <c r="D85" s="169">
        <f t="shared" si="1"/>
        <v>32592.468783408756</v>
      </c>
    </row>
    <row r="86" spans="1:4">
      <c r="A86" t="s">
        <v>980</v>
      </c>
      <c r="B86" s="169">
        <f>'PEMBEBANAN SEKUNDER KE PRIMER'!AM113</f>
        <v>304196.37531181506</v>
      </c>
      <c r="D86" s="169">
        <f t="shared" si="1"/>
        <v>304196.37531181506</v>
      </c>
    </row>
    <row r="87" spans="1:4">
      <c r="A87" t="s">
        <v>982</v>
      </c>
      <c r="B87" s="169">
        <f>'PEMBEBANAN SEKUNDER KE PRIMER'!AM114</f>
        <v>304196.37531181506</v>
      </c>
      <c r="D87" s="169">
        <f t="shared" si="1"/>
        <v>304196.37531181506</v>
      </c>
    </row>
    <row r="88" spans="1:4">
      <c r="A88" t="s">
        <v>984</v>
      </c>
      <c r="B88" s="169">
        <f>'PEMBEBANAN SEKUNDER KE PRIMER'!AM115</f>
        <v>304196.37531181506</v>
      </c>
      <c r="D88" s="169">
        <f t="shared" si="1"/>
        <v>304196.37531181506</v>
      </c>
    </row>
    <row r="89" spans="1:4">
      <c r="A89" t="s">
        <v>986</v>
      </c>
      <c r="B89" s="169">
        <f>'PEMBEBANAN SEKUNDER KE PRIMER'!AM116</f>
        <v>260739.75026727005</v>
      </c>
      <c r="D89" s="169">
        <f t="shared" si="1"/>
        <v>260739.75026727005</v>
      </c>
    </row>
    <row r="90" spans="1:4">
      <c r="A90" t="s">
        <v>988</v>
      </c>
      <c r="B90" s="169">
        <f>'PEMBEBANAN SEKUNDER KE PRIMER'!AM117</f>
        <v>260739.75026727005</v>
      </c>
      <c r="D90" s="169">
        <f t="shared" si="1"/>
        <v>260739.75026727005</v>
      </c>
    </row>
    <row r="91" spans="1:4">
      <c r="A91" t="s">
        <v>990</v>
      </c>
      <c r="B91" s="169">
        <f>'PEMBEBANAN SEKUNDER KE PRIMER'!AM118</f>
        <v>32592.468783408756</v>
      </c>
      <c r="D91" s="169">
        <f t="shared" si="1"/>
        <v>32592.468783408756</v>
      </c>
    </row>
    <row r="92" spans="1:4">
      <c r="A92" t="s">
        <v>992</v>
      </c>
      <c r="B92" s="169">
        <f>'PEMBEBANAN SEKUNDER KE PRIMER'!AM119</f>
        <v>16296.234391704378</v>
      </c>
      <c r="D92" s="169">
        <f t="shared" si="1"/>
        <v>16296.234391704378</v>
      </c>
    </row>
    <row r="93" spans="1:4">
      <c r="A93" t="s">
        <v>994</v>
      </c>
      <c r="B93" s="169">
        <f>'PEMBEBANAN SEKUNDER KE PRIMER'!AM120</f>
        <v>9777.7406350226265</v>
      </c>
      <c r="D93" s="169">
        <f t="shared" si="1"/>
        <v>9777.7406350226265</v>
      </c>
    </row>
    <row r="94" spans="1:4">
      <c r="A94" t="s">
        <v>996</v>
      </c>
      <c r="B94" s="169">
        <f>'PEMBEBANAN SEKUNDER KE PRIMER'!AM121</f>
        <v>32592.468783408756</v>
      </c>
      <c r="D94" s="169">
        <f t="shared" si="1"/>
        <v>32592.468783408756</v>
      </c>
    </row>
    <row r="95" spans="1:4">
      <c r="A95" t="s">
        <v>998</v>
      </c>
      <c r="B95" s="169">
        <f>'PEMBEBANAN SEKUNDER KE PRIMER'!AM122</f>
        <v>16296.234391704378</v>
      </c>
      <c r="D95" s="169">
        <f t="shared" si="1"/>
        <v>16296.234391704378</v>
      </c>
    </row>
    <row r="96" spans="1:4">
      <c r="A96" t="s">
        <v>1000</v>
      </c>
      <c r="B96" s="169">
        <f>'PEMBEBANAN SEKUNDER KE PRIMER'!AM123</f>
        <v>9777.7406350226265</v>
      </c>
      <c r="D96" s="169">
        <f t="shared" si="1"/>
        <v>9777.7406350226265</v>
      </c>
    </row>
    <row r="97" spans="1:4">
      <c r="A97" t="s">
        <v>1002</v>
      </c>
      <c r="B97" s="169">
        <f>'PEMBEBANAN SEKUNDER KE PRIMER'!AM124</f>
        <v>32592.468783408756</v>
      </c>
      <c r="D97" s="169">
        <f t="shared" si="1"/>
        <v>32592.468783408756</v>
      </c>
    </row>
    <row r="98" spans="1:4">
      <c r="A98" t="s">
        <v>1004</v>
      </c>
      <c r="B98" s="169">
        <f>'PEMBEBANAN SEKUNDER KE PRIMER'!AM125</f>
        <v>16296.234391704378</v>
      </c>
      <c r="D98" s="169">
        <f t="shared" si="1"/>
        <v>16296.234391704378</v>
      </c>
    </row>
    <row r="99" spans="1:4">
      <c r="A99" t="s">
        <v>1006</v>
      </c>
      <c r="B99" s="169">
        <f>'PEMBEBANAN SEKUNDER KE PRIMER'!AM126</f>
        <v>9777.7406350226265</v>
      </c>
      <c r="D99" s="169">
        <f t="shared" si="1"/>
        <v>9777.7406350226265</v>
      </c>
    </row>
    <row r="100" spans="1:4">
      <c r="A100" t="s">
        <v>1008</v>
      </c>
      <c r="B100" s="169">
        <f>'PEMBEBANAN SEKUNDER KE PRIMER'!AM127</f>
        <v>32592.468783408756</v>
      </c>
      <c r="D100" s="169">
        <f t="shared" si="1"/>
        <v>32592.468783408756</v>
      </c>
    </row>
    <row r="101" spans="1:4">
      <c r="A101" t="s">
        <v>1010</v>
      </c>
      <c r="B101" s="169">
        <f>'PEMBEBANAN SEKUNDER KE PRIMER'!AM128</f>
        <v>16296.234391704378</v>
      </c>
      <c r="D101" s="169">
        <f t="shared" si="1"/>
        <v>16296.234391704378</v>
      </c>
    </row>
    <row r="102" spans="1:4">
      <c r="A102" t="s">
        <v>1012</v>
      </c>
      <c r="B102" s="169">
        <f>'PEMBEBANAN SEKUNDER KE PRIMER'!AM129</f>
        <v>9777.7406350226265</v>
      </c>
      <c r="D102" s="169">
        <f t="shared" si="1"/>
        <v>9777.7406350226265</v>
      </c>
    </row>
    <row r="103" spans="1:4">
      <c r="A103" t="s">
        <v>1014</v>
      </c>
      <c r="B103" s="169">
        <f>'PEMBEBANAN SEKUNDER KE PRIMER'!AM130</f>
        <v>32592.468783408756</v>
      </c>
      <c r="D103" s="169">
        <f t="shared" si="1"/>
        <v>32592.468783408756</v>
      </c>
    </row>
    <row r="104" spans="1:4">
      <c r="A104" t="s">
        <v>1016</v>
      </c>
      <c r="B104" s="169">
        <f>'PEMBEBANAN SEKUNDER KE PRIMER'!AM131</f>
        <v>16296.234391704378</v>
      </c>
      <c r="D104" s="169">
        <f t="shared" si="1"/>
        <v>16296.234391704378</v>
      </c>
    </row>
    <row r="105" spans="1:4">
      <c r="A105" t="s">
        <v>1018</v>
      </c>
      <c r="B105" s="169">
        <f>'PEMBEBANAN SEKUNDER KE PRIMER'!AM132</f>
        <v>9777.7406350226265</v>
      </c>
      <c r="D105" s="169">
        <f t="shared" si="1"/>
        <v>9777.7406350226265</v>
      </c>
    </row>
    <row r="106" spans="1:4">
      <c r="A106" t="s">
        <v>1020</v>
      </c>
      <c r="B106" s="169">
        <f>'PEMBEBANAN SEKUNDER KE PRIMER'!AM133</f>
        <v>86913.250089090012</v>
      </c>
      <c r="D106" s="169">
        <f t="shared" si="1"/>
        <v>86913.250089090012</v>
      </c>
    </row>
    <row r="107" spans="1:4">
      <c r="A107" t="s">
        <v>1022</v>
      </c>
      <c r="B107" s="169">
        <f>'PEMBEBANAN SEKUNDER KE PRIMER'!AM134</f>
        <v>43456.625044545006</v>
      </c>
      <c r="D107" s="169">
        <f t="shared" si="1"/>
        <v>43456.625044545006</v>
      </c>
    </row>
    <row r="108" spans="1:4">
      <c r="A108" t="s">
        <v>1024</v>
      </c>
      <c r="B108" s="169">
        <f>'PEMBEBANAN SEKUNDER KE PRIMER'!AM135</f>
        <v>86913.250089090012</v>
      </c>
      <c r="D108" s="169">
        <f t="shared" si="1"/>
        <v>86913.250089090012</v>
      </c>
    </row>
    <row r="109" spans="1:4">
      <c r="A109" t="s">
        <v>1026</v>
      </c>
      <c r="B109" s="169">
        <f>'PEMBEBANAN SEKUNDER KE PRIMER'!AM136</f>
        <v>43456.625044545006</v>
      </c>
      <c r="D109" s="169">
        <f t="shared" si="1"/>
        <v>43456.625044545006</v>
      </c>
    </row>
    <row r="110" spans="1:4">
      <c r="A110" t="s">
        <v>1169</v>
      </c>
      <c r="B110" s="169">
        <f>'PEMBEBANAN SEKUNDER KE PRIMER'!AM137</f>
        <v>86913.250089090012</v>
      </c>
      <c r="D110" s="169">
        <f t="shared" si="1"/>
        <v>86913.250089090012</v>
      </c>
    </row>
    <row r="111" spans="1:4">
      <c r="A111" t="s">
        <v>1170</v>
      </c>
      <c r="B111" s="169">
        <f>'PEMBEBANAN SEKUNDER KE PRIMER'!AM138</f>
        <v>43456.625044545006</v>
      </c>
      <c r="D111" s="169">
        <f t="shared" si="1"/>
        <v>43456.625044545006</v>
      </c>
    </row>
    <row r="112" spans="1:4">
      <c r="A112" t="s">
        <v>1171</v>
      </c>
      <c r="B112" s="169">
        <f>'PEMBEBANAN SEKUNDER KE PRIMER'!AM139</f>
        <v>32592.468783408756</v>
      </c>
      <c r="D112" s="169">
        <f t="shared" si="1"/>
        <v>32592.468783408756</v>
      </c>
    </row>
    <row r="113" spans="1:5">
      <c r="A113" t="s">
        <v>1172</v>
      </c>
      <c r="B113" s="169">
        <f>'PEMBEBANAN SEKUNDER KE PRIMER'!AM140</f>
        <v>32592.468783408756</v>
      </c>
      <c r="D113" s="169">
        <f t="shared" si="1"/>
        <v>32592.468783408756</v>
      </c>
    </row>
    <row r="114" spans="1:5">
      <c r="A114" t="s">
        <v>1173</v>
      </c>
      <c r="B114" s="169">
        <f>'PEMBEBANAN SEKUNDER KE PRIMER'!AM141</f>
        <v>86913.250089090012</v>
      </c>
      <c r="D114" s="169">
        <f t="shared" si="1"/>
        <v>86913.250089090012</v>
      </c>
    </row>
    <row r="115" spans="1:5">
      <c r="A115" t="s">
        <v>1174</v>
      </c>
      <c r="B115" s="169">
        <f>'PEMBEBANAN SEKUNDER KE PRIMER'!AM142</f>
        <v>43456.625044545006</v>
      </c>
      <c r="D115" s="169">
        <f t="shared" si="1"/>
        <v>43456.625044545006</v>
      </c>
    </row>
    <row r="116" spans="1:5">
      <c r="A116" t="s">
        <v>1175</v>
      </c>
      <c r="B116" s="169">
        <f>'PEMBEBANAN SEKUNDER KE PRIMER'!AM143</f>
        <v>21728.312522272503</v>
      </c>
      <c r="D116" s="169">
        <f t="shared" si="1"/>
        <v>21728.312522272503</v>
      </c>
    </row>
    <row r="117" spans="1:5">
      <c r="A117" t="s">
        <v>1176</v>
      </c>
      <c r="B117" s="169">
        <f>'PEMBEBANAN SEKUNDER KE PRIMER'!AM144</f>
        <v>21728.312522272503</v>
      </c>
      <c r="D117" s="169">
        <f t="shared" si="1"/>
        <v>21728.312522272503</v>
      </c>
    </row>
    <row r="118" spans="1:5">
      <c r="A118" t="s">
        <v>1177</v>
      </c>
      <c r="B118" s="169">
        <f>'PEMBEBANAN SEKUNDER KE PRIMER'!AM145</f>
        <v>21728.312522272503</v>
      </c>
      <c r="D118" s="169">
        <f t="shared" si="1"/>
        <v>21728.312522272503</v>
      </c>
    </row>
    <row r="119" spans="1:5">
      <c r="A119" t="s">
        <v>1178</v>
      </c>
      <c r="B119" s="169">
        <f>'PEMBEBANAN SEKUNDER KE PRIMER'!AM146</f>
        <v>21728.312522272503</v>
      </c>
      <c r="D119" s="169">
        <f t="shared" si="1"/>
        <v>21728.312522272503</v>
      </c>
    </row>
    <row r="120" spans="1:5">
      <c r="A120" t="s">
        <v>1179</v>
      </c>
      <c r="B120" s="169">
        <f>'PEMBEBANAN SEKUNDER KE PRIMER'!AM147</f>
        <v>21728.312522272503</v>
      </c>
      <c r="D120" s="169">
        <f t="shared" si="1"/>
        <v>21728.312522272503</v>
      </c>
    </row>
    <row r="121" spans="1:5">
      <c r="A121" t="s">
        <v>1180</v>
      </c>
      <c r="B121" s="169">
        <f>'PEMBEBANAN SEKUNDER KE PRIMER'!AM148</f>
        <v>21728.312522272503</v>
      </c>
      <c r="D121" s="169">
        <f t="shared" si="1"/>
        <v>21728.312522272503</v>
      </c>
    </row>
    <row r="122" spans="1:5">
      <c r="A122" t="s">
        <v>1181</v>
      </c>
      <c r="B122" s="169">
        <f>'PEMBEBANAN SEKUNDER KE PRIMER'!AM149</f>
        <v>171121.89715337177</v>
      </c>
      <c r="E122" s="169">
        <f>B122</f>
        <v>171121.89715337177</v>
      </c>
    </row>
    <row r="123" spans="1:5">
      <c r="A123" t="s">
        <v>1182</v>
      </c>
      <c r="B123" s="169">
        <f>'PEMBEBANAN SEKUNDER KE PRIMER'!AM150</f>
        <v>171121.89715337177</v>
      </c>
      <c r="E123" s="169">
        <f t="shared" ref="E123:E164" si="2">B123</f>
        <v>171121.89715337177</v>
      </c>
    </row>
    <row r="124" spans="1:5">
      <c r="A124" t="s">
        <v>1183</v>
      </c>
      <c r="B124" s="169">
        <f>'PEMBEBANAN SEKUNDER KE PRIMER'!AM151</f>
        <v>171121.89715337177</v>
      </c>
      <c r="E124" s="169">
        <f t="shared" si="2"/>
        <v>171121.89715337177</v>
      </c>
    </row>
    <row r="125" spans="1:5">
      <c r="A125" t="s">
        <v>1184</v>
      </c>
      <c r="B125" s="169">
        <f>'PEMBEBANAN SEKUNDER KE PRIMER'!AM152</f>
        <v>171121.89715337177</v>
      </c>
      <c r="E125" s="169">
        <f t="shared" si="2"/>
        <v>171121.89715337177</v>
      </c>
    </row>
    <row r="126" spans="1:5">
      <c r="A126" t="s">
        <v>1185</v>
      </c>
      <c r="B126" s="169">
        <f>'PEMBEBANAN SEKUNDER KE PRIMER'!AM153</f>
        <v>171121.89715337177</v>
      </c>
      <c r="E126" s="169">
        <f t="shared" si="2"/>
        <v>171121.89715337177</v>
      </c>
    </row>
    <row r="127" spans="1:5">
      <c r="A127" t="s">
        <v>1186</v>
      </c>
      <c r="B127" s="169">
        <f>'PEMBEBANAN SEKUNDER KE PRIMER'!AM154</f>
        <v>171121.89715337177</v>
      </c>
      <c r="E127" s="169">
        <f t="shared" si="2"/>
        <v>171121.89715337177</v>
      </c>
    </row>
    <row r="128" spans="1:5">
      <c r="A128" t="s">
        <v>1187</v>
      </c>
      <c r="B128" s="169">
        <f>'PEMBEBANAN SEKUNDER KE PRIMER'!AM155</f>
        <v>171121.89715337177</v>
      </c>
      <c r="E128" s="169">
        <f t="shared" si="2"/>
        <v>171121.89715337177</v>
      </c>
    </row>
    <row r="129" spans="1:5">
      <c r="A129" t="s">
        <v>1188</v>
      </c>
      <c r="B129" s="169">
        <f>'PEMBEBANAN SEKUNDER KE PRIMER'!AM156</f>
        <v>171121.89715337177</v>
      </c>
      <c r="E129" s="169">
        <f t="shared" si="2"/>
        <v>171121.89715337177</v>
      </c>
    </row>
    <row r="130" spans="1:5">
      <c r="A130" t="s">
        <v>1189</v>
      </c>
      <c r="B130" s="169">
        <f>'PEMBEBANAN SEKUNDER KE PRIMER'!AM157</f>
        <v>171121.89715337177</v>
      </c>
      <c r="E130" s="169">
        <f t="shared" si="2"/>
        <v>171121.89715337177</v>
      </c>
    </row>
    <row r="131" spans="1:5">
      <c r="A131" t="s">
        <v>1190</v>
      </c>
      <c r="B131" s="169">
        <f>'PEMBEBANAN SEKUNDER KE PRIMER'!AM158</f>
        <v>171121.89715337177</v>
      </c>
      <c r="E131" s="169">
        <f t="shared" si="2"/>
        <v>171121.89715337177</v>
      </c>
    </row>
    <row r="132" spans="1:5">
      <c r="A132" t="s">
        <v>1191</v>
      </c>
      <c r="B132" s="169">
        <f>'PEMBEBANAN SEKUNDER KE PRIMER'!AM159</f>
        <v>171121.89715337177</v>
      </c>
      <c r="E132" s="169">
        <f t="shared" si="2"/>
        <v>171121.89715337177</v>
      </c>
    </row>
    <row r="133" spans="1:5">
      <c r="A133" t="s">
        <v>1192</v>
      </c>
      <c r="B133" s="169">
        <f>'PEMBEBANAN SEKUNDER KE PRIMER'!AM160</f>
        <v>152108.35302521937</v>
      </c>
      <c r="E133" s="169">
        <f t="shared" si="2"/>
        <v>152108.35302521937</v>
      </c>
    </row>
    <row r="134" spans="1:5">
      <c r="A134" t="s">
        <v>1193</v>
      </c>
      <c r="B134" s="169">
        <f>'PEMBEBANAN SEKUNDER KE PRIMER'!AM161</f>
        <v>532379.23558826779</v>
      </c>
      <c r="E134" s="169">
        <f t="shared" si="2"/>
        <v>532379.23558826779</v>
      </c>
    </row>
    <row r="135" spans="1:5">
      <c r="A135" t="s">
        <v>1194</v>
      </c>
      <c r="B135" s="169">
        <f>'PEMBEBANAN SEKUNDER KE PRIMER'!AM162</f>
        <v>57040.632384457254</v>
      </c>
      <c r="E135" s="169">
        <f t="shared" si="2"/>
        <v>57040.632384457254</v>
      </c>
    </row>
    <row r="136" spans="1:5">
      <c r="A136" t="s">
        <v>1195</v>
      </c>
      <c r="B136" s="169">
        <f>'PEMBEBANAN SEKUNDER KE PRIMER'!AM163</f>
        <v>57040.632384457254</v>
      </c>
      <c r="E136" s="169">
        <f t="shared" si="2"/>
        <v>57040.632384457254</v>
      </c>
    </row>
    <row r="137" spans="1:5">
      <c r="A137" t="s">
        <v>1196</v>
      </c>
      <c r="B137" s="169">
        <f>'PEMBEBANAN SEKUNDER KE PRIMER'!AM164</f>
        <v>57040.632384457254</v>
      </c>
      <c r="E137" s="169">
        <f t="shared" si="2"/>
        <v>57040.632384457254</v>
      </c>
    </row>
    <row r="138" spans="1:5">
      <c r="A138" t="s">
        <v>1197</v>
      </c>
      <c r="B138" s="169">
        <f>'PEMBEBANAN SEKUNDER KE PRIMER'!AM165</f>
        <v>57040.632384457254</v>
      </c>
      <c r="E138" s="169">
        <f t="shared" si="2"/>
        <v>57040.632384457254</v>
      </c>
    </row>
    <row r="139" spans="1:5">
      <c r="A139" t="s">
        <v>1198</v>
      </c>
      <c r="B139" s="169">
        <f>'PEMBEBANAN SEKUNDER KE PRIMER'!AM166</f>
        <v>57040.632384457254</v>
      </c>
      <c r="E139" s="169">
        <f t="shared" si="2"/>
        <v>57040.632384457254</v>
      </c>
    </row>
    <row r="140" spans="1:5">
      <c r="A140" t="s">
        <v>1199</v>
      </c>
      <c r="B140" s="169">
        <f>'PEMBEBANAN SEKUNDER KE PRIMER'!AM167</f>
        <v>57040.632384457254</v>
      </c>
      <c r="E140" s="169">
        <f t="shared" si="2"/>
        <v>57040.632384457254</v>
      </c>
    </row>
    <row r="141" spans="1:5">
      <c r="A141" t="s">
        <v>1200</v>
      </c>
      <c r="B141" s="169">
        <f>'PEMBEBANAN SEKUNDER KE PRIMER'!AM168</f>
        <v>57040.632384457254</v>
      </c>
      <c r="E141" s="169">
        <f t="shared" si="2"/>
        <v>57040.632384457254</v>
      </c>
    </row>
    <row r="142" spans="1:5">
      <c r="A142" t="s">
        <v>1201</v>
      </c>
      <c r="B142" s="169">
        <f>'PEMBEBANAN SEKUNDER KE PRIMER'!AM169</f>
        <v>57040.632384457254</v>
      </c>
      <c r="E142" s="169">
        <f t="shared" si="2"/>
        <v>57040.632384457254</v>
      </c>
    </row>
    <row r="143" spans="1:5">
      <c r="A143" t="s">
        <v>1202</v>
      </c>
      <c r="B143" s="169">
        <f>'PEMBEBANAN SEKUNDER KE PRIMER'!AM170</f>
        <v>57040.632384457254</v>
      </c>
      <c r="E143" s="169">
        <f t="shared" si="2"/>
        <v>57040.632384457254</v>
      </c>
    </row>
    <row r="144" spans="1:5">
      <c r="A144" t="s">
        <v>1203</v>
      </c>
      <c r="B144" s="169">
        <f>'PEMBEBANAN SEKUNDER KE PRIMER'!AM171</f>
        <v>57040.632384457254</v>
      </c>
      <c r="E144" s="169">
        <f t="shared" si="2"/>
        <v>57040.632384457254</v>
      </c>
    </row>
    <row r="145" spans="1:5">
      <c r="A145" t="s">
        <v>1204</v>
      </c>
      <c r="B145" s="169">
        <f>'PEMBEBANAN SEKUNDER KE PRIMER'!AM172</f>
        <v>57040.632384457254</v>
      </c>
      <c r="E145" s="169">
        <f t="shared" si="2"/>
        <v>57040.632384457254</v>
      </c>
    </row>
    <row r="146" spans="1:5">
      <c r="A146" t="s">
        <v>1205</v>
      </c>
      <c r="B146" s="169">
        <f>'PEMBEBANAN SEKUNDER KE PRIMER'!AM173</f>
        <v>57040.632384457254</v>
      </c>
      <c r="E146" s="169">
        <f t="shared" si="2"/>
        <v>57040.632384457254</v>
      </c>
    </row>
    <row r="147" spans="1:5">
      <c r="A147" t="s">
        <v>1206</v>
      </c>
      <c r="B147" s="169">
        <f>'PEMBEBANAN SEKUNDER KE PRIMER'!AM174</f>
        <v>28391.264987738905</v>
      </c>
      <c r="E147" s="169">
        <f t="shared" si="2"/>
        <v>28391.264987738905</v>
      </c>
    </row>
    <row r="148" spans="1:5">
      <c r="A148" t="s">
        <v>1207</v>
      </c>
      <c r="B148" s="169">
        <f>'PEMBEBANAN SEKUNDER KE PRIMER'!AM175</f>
        <v>19357.680673458344</v>
      </c>
      <c r="E148" s="169">
        <f t="shared" si="2"/>
        <v>19357.680673458344</v>
      </c>
    </row>
    <row r="149" spans="1:5">
      <c r="A149" t="s">
        <v>1208</v>
      </c>
      <c r="B149" s="169">
        <f>'PEMBEBANAN SEKUNDER KE PRIMER'!AM176</f>
        <v>57040.632384457254</v>
      </c>
      <c r="E149" s="169">
        <f t="shared" si="2"/>
        <v>57040.632384457254</v>
      </c>
    </row>
    <row r="150" spans="1:5">
      <c r="A150" t="s">
        <v>1209</v>
      </c>
      <c r="B150" s="169">
        <f>'PEMBEBANAN SEKUNDER KE PRIMER'!AM177</f>
        <v>28391.264987738905</v>
      </c>
      <c r="E150" s="169">
        <f t="shared" si="2"/>
        <v>28391.264987738905</v>
      </c>
    </row>
    <row r="151" spans="1:5">
      <c r="A151" t="s">
        <v>1210</v>
      </c>
      <c r="B151" s="169">
        <f>'PEMBEBANAN SEKUNDER KE PRIMER'!AM178</f>
        <v>19357.680673458344</v>
      </c>
      <c r="E151" s="169">
        <f t="shared" si="2"/>
        <v>19357.680673458344</v>
      </c>
    </row>
    <row r="152" spans="1:5">
      <c r="A152" t="s">
        <v>1211</v>
      </c>
      <c r="B152" s="169">
        <f>'PEMBEBANAN SEKUNDER KE PRIMER'!AM179</f>
        <v>57040.632384457254</v>
      </c>
      <c r="E152" s="169">
        <f t="shared" si="2"/>
        <v>57040.632384457254</v>
      </c>
    </row>
    <row r="153" spans="1:5">
      <c r="A153" t="s">
        <v>1212</v>
      </c>
      <c r="B153" s="169">
        <f>'PEMBEBANAN SEKUNDER KE PRIMER'!AM180</f>
        <v>28391.264987738905</v>
      </c>
      <c r="E153" s="169">
        <f t="shared" si="2"/>
        <v>28391.264987738905</v>
      </c>
    </row>
    <row r="154" spans="1:5">
      <c r="A154" t="s">
        <v>1213</v>
      </c>
      <c r="B154" s="169">
        <f>'PEMBEBANAN SEKUNDER KE PRIMER'!AM181</f>
        <v>19357.680673458344</v>
      </c>
      <c r="E154" s="169">
        <f t="shared" si="2"/>
        <v>19357.680673458344</v>
      </c>
    </row>
    <row r="155" spans="1:5">
      <c r="A155" t="s">
        <v>1214</v>
      </c>
      <c r="B155" s="169">
        <f>'PEMBEBANAN SEKUNDER KE PRIMER'!AM182</f>
        <v>152108.35302521937</v>
      </c>
      <c r="E155" s="169">
        <f t="shared" si="2"/>
        <v>152108.35302521937</v>
      </c>
    </row>
    <row r="156" spans="1:5">
      <c r="A156" t="s">
        <v>1215</v>
      </c>
      <c r="B156" s="169">
        <f>'PEMBEBANAN SEKUNDER KE PRIMER'!AM183</f>
        <v>75710.039967303746</v>
      </c>
      <c r="E156" s="169">
        <f t="shared" si="2"/>
        <v>75710.039967303746</v>
      </c>
    </row>
    <row r="157" spans="1:5">
      <c r="A157" t="s">
        <v>1216</v>
      </c>
      <c r="B157" s="169">
        <f>'PEMBEBANAN SEKUNDER KE PRIMER'!AM184</f>
        <v>152108.35302521937</v>
      </c>
      <c r="E157" s="169">
        <f t="shared" si="2"/>
        <v>152108.35302521937</v>
      </c>
    </row>
    <row r="158" spans="1:5">
      <c r="A158" t="s">
        <v>1217</v>
      </c>
      <c r="B158" s="169">
        <f>'PEMBEBANAN SEKUNDER KE PRIMER'!AM185</f>
        <v>75710.039967303746</v>
      </c>
      <c r="E158" s="169">
        <f t="shared" si="2"/>
        <v>75710.039967303746</v>
      </c>
    </row>
    <row r="159" spans="1:5">
      <c r="A159" t="s">
        <v>1224</v>
      </c>
      <c r="B159" s="169">
        <f>'PEMBEBANAN SEKUNDER KE PRIMER'!AM186</f>
        <v>152108.35302521937</v>
      </c>
      <c r="E159" s="169">
        <f t="shared" si="2"/>
        <v>152108.35302521937</v>
      </c>
    </row>
    <row r="160" spans="1:5">
      <c r="A160" t="s">
        <v>1225</v>
      </c>
      <c r="B160" s="169">
        <f>'PEMBEBANAN SEKUNDER KE PRIMER'!AM187</f>
        <v>75710.039967303746</v>
      </c>
      <c r="E160" s="169">
        <f t="shared" si="2"/>
        <v>75710.039967303746</v>
      </c>
    </row>
    <row r="161" spans="1:6">
      <c r="A161" t="s">
        <v>1226</v>
      </c>
      <c r="B161" s="169">
        <f>'PEMBEBANAN SEKUNDER KE PRIMER'!AM188</f>
        <v>38027.088256304844</v>
      </c>
      <c r="E161" s="169">
        <f t="shared" si="2"/>
        <v>38027.088256304844</v>
      </c>
    </row>
    <row r="162" spans="1:6">
      <c r="A162" t="s">
        <v>1227</v>
      </c>
      <c r="B162" s="169">
        <f>'PEMBEBANAN SEKUNDER KE PRIMER'!AM189</f>
        <v>38027.088256304844</v>
      </c>
      <c r="E162" s="169">
        <f t="shared" si="2"/>
        <v>38027.088256304844</v>
      </c>
    </row>
    <row r="163" spans="1:6">
      <c r="A163" t="s">
        <v>1228</v>
      </c>
      <c r="B163" s="169">
        <f>'PEMBEBANAN SEKUNDER KE PRIMER'!AM190</f>
        <v>152108.35302521937</v>
      </c>
      <c r="E163" s="169">
        <f t="shared" si="2"/>
        <v>152108.35302521937</v>
      </c>
    </row>
    <row r="164" spans="1:6">
      <c r="A164" t="s">
        <v>1229</v>
      </c>
      <c r="B164" s="169">
        <f>'PEMBEBANAN SEKUNDER KE PRIMER'!AM191</f>
        <v>75710.039967303746</v>
      </c>
      <c r="E164" s="169">
        <f t="shared" si="2"/>
        <v>75710.039967303746</v>
      </c>
    </row>
    <row r="165" spans="1:6">
      <c r="A165" t="s">
        <v>1278</v>
      </c>
      <c r="B165" s="169">
        <f>'PEMBEBANAN SEKUNDER KE PRIMER'!AM192</f>
        <v>186221.71680108499</v>
      </c>
      <c r="F165" s="169">
        <f>B165</f>
        <v>186221.71680108499</v>
      </c>
    </row>
    <row r="166" spans="1:6">
      <c r="A166" t="s">
        <v>1279</v>
      </c>
      <c r="B166" s="169">
        <f>'PEMBEBANAN SEKUNDER KE PRIMER'!AM193</f>
        <v>186221.71680108499</v>
      </c>
      <c r="F166" s="169">
        <f t="shared" ref="F166:F206" si="3">B166</f>
        <v>186221.71680108499</v>
      </c>
    </row>
    <row r="167" spans="1:6">
      <c r="A167" t="s">
        <v>1280</v>
      </c>
      <c r="B167" s="169">
        <f>'PEMBEBANAN SEKUNDER KE PRIMER'!AM194</f>
        <v>186221.71680108499</v>
      </c>
      <c r="F167" s="169">
        <f t="shared" si="3"/>
        <v>186221.71680108499</v>
      </c>
    </row>
    <row r="168" spans="1:6">
      <c r="A168" t="s">
        <v>1281</v>
      </c>
      <c r="B168" s="169">
        <f>'PEMBEBANAN SEKUNDER KE PRIMER'!AM195</f>
        <v>186221.71680108499</v>
      </c>
      <c r="F168" s="169">
        <f t="shared" si="3"/>
        <v>186221.71680108499</v>
      </c>
    </row>
    <row r="169" spans="1:6">
      <c r="A169" t="s">
        <v>1282</v>
      </c>
      <c r="B169" s="169">
        <f>'PEMBEBANAN SEKUNDER KE PRIMER'!AM196</f>
        <v>186221.71680108499</v>
      </c>
      <c r="F169" s="169">
        <f t="shared" si="3"/>
        <v>186221.71680108499</v>
      </c>
    </row>
    <row r="170" spans="1:6">
      <c r="A170" t="s">
        <v>1283</v>
      </c>
      <c r="B170" s="169">
        <f>'PEMBEBANAN SEKUNDER KE PRIMER'!AM197</f>
        <v>186221.71680108499</v>
      </c>
      <c r="F170" s="169">
        <f t="shared" si="3"/>
        <v>186221.71680108499</v>
      </c>
    </row>
    <row r="171" spans="1:6">
      <c r="A171" t="s">
        <v>1284</v>
      </c>
      <c r="B171" s="169">
        <f>'PEMBEBANAN SEKUNDER KE PRIMER'!AM198</f>
        <v>186221.71680108499</v>
      </c>
      <c r="F171" s="169">
        <f t="shared" si="3"/>
        <v>186221.71680108499</v>
      </c>
    </row>
    <row r="172" spans="1:6">
      <c r="A172" t="s">
        <v>1285</v>
      </c>
      <c r="B172" s="169">
        <f>'PEMBEBANAN SEKUNDER KE PRIMER'!AM199</f>
        <v>186221.71680108499</v>
      </c>
      <c r="F172" s="169">
        <f t="shared" si="3"/>
        <v>186221.71680108499</v>
      </c>
    </row>
    <row r="173" spans="1:6">
      <c r="A173" t="s">
        <v>1286</v>
      </c>
      <c r="B173" s="169">
        <f>'PEMBEBANAN SEKUNDER KE PRIMER'!AM200</f>
        <v>186221.71680108499</v>
      </c>
      <c r="F173" s="169">
        <f t="shared" si="3"/>
        <v>186221.71680108499</v>
      </c>
    </row>
    <row r="174" spans="1:6">
      <c r="A174" t="s">
        <v>1287</v>
      </c>
      <c r="B174" s="169">
        <f>'PEMBEBANAN SEKUNDER KE PRIMER'!AM201</f>
        <v>186221.71680108499</v>
      </c>
      <c r="F174" s="169">
        <f t="shared" si="3"/>
        <v>186221.71680108499</v>
      </c>
    </row>
    <row r="175" spans="1:6">
      <c r="A175" t="s">
        <v>1288</v>
      </c>
      <c r="B175" s="169">
        <f>'PEMBEBANAN SEKUNDER KE PRIMER'!AM202</f>
        <v>186221.71680108499</v>
      </c>
      <c r="F175" s="169">
        <f t="shared" si="3"/>
        <v>186221.71680108499</v>
      </c>
    </row>
    <row r="176" spans="1:6">
      <c r="A176" t="s">
        <v>1289</v>
      </c>
      <c r="B176" s="169">
        <f>'PEMBEBANAN SEKUNDER KE PRIMER'!AM203</f>
        <v>186221.71680108499</v>
      </c>
      <c r="F176" s="169">
        <f t="shared" si="3"/>
        <v>186221.71680108499</v>
      </c>
    </row>
    <row r="177" spans="1:6">
      <c r="A177" t="s">
        <v>1290</v>
      </c>
      <c r="B177" s="169">
        <f>'PEMBEBANAN SEKUNDER KE PRIMER'!AM204</f>
        <v>331060.82986859552</v>
      </c>
      <c r="F177" s="169">
        <f t="shared" si="3"/>
        <v>331060.82986859552</v>
      </c>
    </row>
    <row r="178" spans="1:6">
      <c r="A178" t="s">
        <v>1291</v>
      </c>
      <c r="B178" s="169">
        <f>'PEMBEBANAN SEKUNDER KE PRIMER'!AM205</f>
        <v>62073.905600361672</v>
      </c>
      <c r="F178" s="169">
        <f t="shared" si="3"/>
        <v>62073.905600361672</v>
      </c>
    </row>
    <row r="179" spans="1:6">
      <c r="A179" t="s">
        <v>1292</v>
      </c>
      <c r="B179" s="169">
        <f>'PEMBEBANAN SEKUNDER KE PRIMER'!AM206</f>
        <v>62073.905600361672</v>
      </c>
      <c r="F179" s="169">
        <f t="shared" si="3"/>
        <v>62073.905600361672</v>
      </c>
    </row>
    <row r="180" spans="1:6">
      <c r="A180" t="s">
        <v>1293</v>
      </c>
      <c r="B180" s="169">
        <f>'PEMBEBANAN SEKUNDER KE PRIMER'!AM207</f>
        <v>62073.905600361672</v>
      </c>
      <c r="F180" s="169">
        <f t="shared" si="3"/>
        <v>62073.905600361672</v>
      </c>
    </row>
    <row r="181" spans="1:6">
      <c r="A181" t="s">
        <v>1294</v>
      </c>
      <c r="B181" s="169">
        <f>'PEMBEBANAN SEKUNDER KE PRIMER'!AM208</f>
        <v>62073.905600361672</v>
      </c>
      <c r="F181" s="169">
        <f t="shared" si="3"/>
        <v>62073.905600361672</v>
      </c>
    </row>
    <row r="182" spans="1:6">
      <c r="A182" t="s">
        <v>1295</v>
      </c>
      <c r="B182" s="169">
        <f>'PEMBEBANAN SEKUNDER KE PRIMER'!AM209</f>
        <v>62073.905600361672</v>
      </c>
      <c r="F182" s="169">
        <f t="shared" si="3"/>
        <v>62073.905600361672</v>
      </c>
    </row>
    <row r="183" spans="1:6">
      <c r="A183" t="s">
        <v>1296</v>
      </c>
      <c r="B183" s="169">
        <f>'PEMBEBANAN SEKUNDER KE PRIMER'!AM210</f>
        <v>62073.905600361672</v>
      </c>
      <c r="F183" s="169">
        <f t="shared" si="3"/>
        <v>62073.905600361672</v>
      </c>
    </row>
    <row r="184" spans="1:6">
      <c r="A184" t="s">
        <v>1297</v>
      </c>
      <c r="B184" s="169">
        <f>'PEMBEBANAN SEKUNDER KE PRIMER'!AM211</f>
        <v>62073.905600361672</v>
      </c>
      <c r="F184" s="169">
        <f t="shared" si="3"/>
        <v>62073.905600361672</v>
      </c>
    </row>
    <row r="185" spans="1:6">
      <c r="A185" t="s">
        <v>1298</v>
      </c>
      <c r="B185" s="169">
        <f>'PEMBEBANAN SEKUNDER KE PRIMER'!AM212</f>
        <v>62073.905600361672</v>
      </c>
      <c r="F185" s="169">
        <f t="shared" si="3"/>
        <v>62073.905600361672</v>
      </c>
    </row>
    <row r="186" spans="1:6">
      <c r="A186" t="s">
        <v>1299</v>
      </c>
      <c r="B186" s="169">
        <f>'PEMBEBANAN SEKUNDER KE PRIMER'!AM213</f>
        <v>62073.905600361672</v>
      </c>
      <c r="F186" s="169">
        <f t="shared" si="3"/>
        <v>62073.905600361672</v>
      </c>
    </row>
    <row r="187" spans="1:6">
      <c r="A187" t="s">
        <v>1300</v>
      </c>
      <c r="B187" s="169">
        <f>'PEMBEBANAN SEKUNDER KE PRIMER'!AM214</f>
        <v>62073.905600361672</v>
      </c>
      <c r="F187" s="169">
        <f t="shared" si="3"/>
        <v>62073.905600361672</v>
      </c>
    </row>
    <row r="188" spans="1:6">
      <c r="A188" t="s">
        <v>1301</v>
      </c>
      <c r="B188" s="169">
        <f>'PEMBEBANAN SEKUNDER KE PRIMER'!AM215</f>
        <v>62073.905600361672</v>
      </c>
      <c r="F188" s="169">
        <f t="shared" si="3"/>
        <v>62073.905600361672</v>
      </c>
    </row>
    <row r="189" spans="1:6">
      <c r="A189" t="s">
        <v>1302</v>
      </c>
      <c r="B189" s="169">
        <f>'PEMBEBANAN SEKUNDER KE PRIMER'!AM216</f>
        <v>30896.514099727523</v>
      </c>
      <c r="F189" s="169">
        <f t="shared" si="3"/>
        <v>30896.514099727523</v>
      </c>
    </row>
    <row r="190" spans="1:6">
      <c r="A190" t="s">
        <v>1303</v>
      </c>
      <c r="B190" s="169">
        <f>'PEMBEBANAN SEKUNDER KE PRIMER'!AM217</f>
        <v>21065.805067996043</v>
      </c>
      <c r="F190" s="169">
        <f t="shared" si="3"/>
        <v>21065.805067996043</v>
      </c>
    </row>
    <row r="191" spans="1:6">
      <c r="A191" t="s">
        <v>1304</v>
      </c>
      <c r="B191" s="169">
        <f>'PEMBEBANAN SEKUNDER KE PRIMER'!AM218</f>
        <v>62073.905600361672</v>
      </c>
      <c r="F191" s="169">
        <f t="shared" si="3"/>
        <v>62073.905600361672</v>
      </c>
    </row>
    <row r="192" spans="1:6">
      <c r="A192" t="s">
        <v>1305</v>
      </c>
      <c r="B192" s="169">
        <f>'PEMBEBANAN SEKUNDER KE PRIMER'!AM219</f>
        <v>30896.514099727523</v>
      </c>
      <c r="F192" s="169">
        <f t="shared" si="3"/>
        <v>30896.514099727523</v>
      </c>
    </row>
    <row r="193" spans="1:7">
      <c r="A193" t="s">
        <v>1306</v>
      </c>
      <c r="B193" s="169">
        <f>'PEMBEBANAN SEKUNDER KE PRIMER'!AM220</f>
        <v>21065.805067996043</v>
      </c>
      <c r="F193" s="169">
        <f t="shared" si="3"/>
        <v>21065.805067996043</v>
      </c>
    </row>
    <row r="194" spans="1:7">
      <c r="A194" t="s">
        <v>1307</v>
      </c>
      <c r="B194" s="169">
        <f>'PEMBEBANAN SEKUNDER KE PRIMER'!AM221</f>
        <v>62073.905600361672</v>
      </c>
      <c r="F194" s="169">
        <f t="shared" si="3"/>
        <v>62073.905600361672</v>
      </c>
    </row>
    <row r="195" spans="1:7">
      <c r="A195" t="s">
        <v>1308</v>
      </c>
      <c r="B195" s="169">
        <f>'PEMBEBANAN SEKUNDER KE PRIMER'!AM222</f>
        <v>30896.514099727523</v>
      </c>
      <c r="F195" s="169">
        <f t="shared" si="3"/>
        <v>30896.514099727523</v>
      </c>
    </row>
    <row r="196" spans="1:7">
      <c r="A196" t="s">
        <v>1309</v>
      </c>
      <c r="B196" s="169">
        <f>'PEMBEBANAN SEKUNDER KE PRIMER'!AM223</f>
        <v>21065.805067996043</v>
      </c>
      <c r="F196" s="169">
        <f t="shared" si="3"/>
        <v>21065.805067996043</v>
      </c>
    </row>
    <row r="197" spans="1:7">
      <c r="A197" t="s">
        <v>1316</v>
      </c>
      <c r="B197" s="169">
        <f>'PEMBEBANAN SEKUNDER KE PRIMER'!AM224</f>
        <v>165530.41493429776</v>
      </c>
      <c r="F197" s="169">
        <f t="shared" si="3"/>
        <v>165530.41493429776</v>
      </c>
    </row>
    <row r="198" spans="1:7">
      <c r="A198" t="s">
        <v>1317</v>
      </c>
      <c r="B198" s="169">
        <f>'PEMBEBANAN SEKUNDER KE PRIMER'!AM225</f>
        <v>82390.704265940076</v>
      </c>
      <c r="F198" s="169">
        <f t="shared" si="3"/>
        <v>82390.704265940076</v>
      </c>
    </row>
    <row r="199" spans="1:7">
      <c r="A199" t="s">
        <v>1318</v>
      </c>
      <c r="B199" s="169">
        <f>'PEMBEBANAN SEKUNDER KE PRIMER'!AM226</f>
        <v>165530.41493429776</v>
      </c>
      <c r="F199" s="169">
        <f t="shared" si="3"/>
        <v>165530.41493429776</v>
      </c>
    </row>
    <row r="200" spans="1:7">
      <c r="A200" t="s">
        <v>1319</v>
      </c>
      <c r="B200" s="169">
        <f>'PEMBEBANAN SEKUNDER KE PRIMER'!AM227</f>
        <v>82390.704265940076</v>
      </c>
      <c r="F200" s="169">
        <f t="shared" si="3"/>
        <v>82390.704265940076</v>
      </c>
    </row>
    <row r="201" spans="1:7">
      <c r="A201" t="s">
        <v>1320</v>
      </c>
      <c r="B201" s="169">
        <f>'PEMBEBANAN SEKUNDER KE PRIMER'!AM228</f>
        <v>165530.41493429776</v>
      </c>
      <c r="F201" s="169">
        <f t="shared" si="3"/>
        <v>165530.41493429776</v>
      </c>
    </row>
    <row r="202" spans="1:7">
      <c r="A202" t="s">
        <v>1321</v>
      </c>
      <c r="B202" s="169">
        <f>'PEMBEBANAN SEKUNDER KE PRIMER'!AM229</f>
        <v>82390.704265940076</v>
      </c>
      <c r="F202" s="169">
        <f t="shared" si="3"/>
        <v>82390.704265940076</v>
      </c>
    </row>
    <row r="203" spans="1:7">
      <c r="A203" t="s">
        <v>1326</v>
      </c>
      <c r="B203" s="169">
        <f>'PEMBEBANAN SEKUNDER KE PRIMER'!AM230</f>
        <v>41382.60373357444</v>
      </c>
      <c r="F203" s="169">
        <f t="shared" si="3"/>
        <v>41382.60373357444</v>
      </c>
    </row>
    <row r="204" spans="1:7">
      <c r="A204" t="s">
        <v>1327</v>
      </c>
      <c r="B204" s="169">
        <f>'PEMBEBANAN SEKUNDER KE PRIMER'!AM231</f>
        <v>41382.60373357444</v>
      </c>
      <c r="F204" s="169">
        <f t="shared" si="3"/>
        <v>41382.60373357444</v>
      </c>
    </row>
    <row r="205" spans="1:7">
      <c r="A205" t="s">
        <v>1328</v>
      </c>
      <c r="B205" s="169">
        <f>'PEMBEBANAN SEKUNDER KE PRIMER'!AM232</f>
        <v>165530.41493429776</v>
      </c>
      <c r="F205" s="169">
        <f t="shared" si="3"/>
        <v>165530.41493429776</v>
      </c>
    </row>
    <row r="206" spans="1:7">
      <c r="A206" t="s">
        <v>1329</v>
      </c>
      <c r="B206" s="169">
        <f>'PEMBEBANAN SEKUNDER KE PRIMER'!AM233</f>
        <v>82390.704265940076</v>
      </c>
      <c r="F206" s="169">
        <f t="shared" si="3"/>
        <v>82390.704265940076</v>
      </c>
    </row>
    <row r="207" spans="1:7">
      <c r="A207" t="s">
        <v>1331</v>
      </c>
      <c r="B207" s="169">
        <f>'PEMBEBANAN SEKUNDER KE PRIMER'!AM234</f>
        <v>119435.49038249685</v>
      </c>
      <c r="G207" s="169">
        <f>B207</f>
        <v>119435.49038249685</v>
      </c>
    </row>
    <row r="208" spans="1:7">
      <c r="A208" t="s">
        <v>1332</v>
      </c>
      <c r="B208" s="169">
        <f>'PEMBEBANAN SEKUNDER KE PRIMER'!AM235</f>
        <v>119435.49038249685</v>
      </c>
      <c r="G208" s="169">
        <f t="shared" ref="G208:G254" si="4">B208</f>
        <v>119435.49038249685</v>
      </c>
    </row>
    <row r="209" spans="1:7">
      <c r="A209" t="s">
        <v>1333</v>
      </c>
      <c r="B209" s="169">
        <f>'PEMBEBANAN SEKUNDER KE PRIMER'!AM236</f>
        <v>119435.49038249685</v>
      </c>
      <c r="G209" s="169">
        <f t="shared" si="4"/>
        <v>119435.49038249685</v>
      </c>
    </row>
    <row r="210" spans="1:7">
      <c r="A210" t="s">
        <v>1334</v>
      </c>
      <c r="B210" s="169">
        <f>'PEMBEBANAN SEKUNDER KE PRIMER'!AM237</f>
        <v>119435.49038249685</v>
      </c>
      <c r="G210" s="169">
        <f t="shared" si="4"/>
        <v>119435.49038249685</v>
      </c>
    </row>
    <row r="211" spans="1:7">
      <c r="A211" t="s">
        <v>1335</v>
      </c>
      <c r="B211" s="169">
        <f>'PEMBEBANAN SEKUNDER KE PRIMER'!AM238</f>
        <v>119435.49038249685</v>
      </c>
      <c r="G211" s="169">
        <f t="shared" si="4"/>
        <v>119435.49038249685</v>
      </c>
    </row>
    <row r="212" spans="1:7">
      <c r="A212" t="s">
        <v>1336</v>
      </c>
      <c r="B212" s="169">
        <f>'PEMBEBANAN SEKUNDER KE PRIMER'!AM239</f>
        <v>119435.49038249685</v>
      </c>
      <c r="G212" s="169">
        <f t="shared" si="4"/>
        <v>119435.49038249685</v>
      </c>
    </row>
    <row r="213" spans="1:7">
      <c r="A213" t="s">
        <v>1337</v>
      </c>
      <c r="B213" s="169">
        <f>'PEMBEBANAN SEKUNDER KE PRIMER'!AM240</f>
        <v>119435.49038249685</v>
      </c>
      <c r="G213" s="169">
        <f t="shared" si="4"/>
        <v>119435.49038249685</v>
      </c>
    </row>
    <row r="214" spans="1:7">
      <c r="A214" t="s">
        <v>1338</v>
      </c>
      <c r="B214" s="169">
        <f>'PEMBEBANAN SEKUNDER KE PRIMER'!AM241</f>
        <v>119435.49038249685</v>
      </c>
      <c r="G214" s="169">
        <f t="shared" si="4"/>
        <v>119435.49038249685</v>
      </c>
    </row>
    <row r="215" spans="1:7">
      <c r="A215" t="s">
        <v>1339</v>
      </c>
      <c r="B215" s="169">
        <f>'PEMBEBANAN SEKUNDER KE PRIMER'!AM242</f>
        <v>119435.49038249685</v>
      </c>
      <c r="G215" s="169">
        <f t="shared" si="4"/>
        <v>119435.49038249685</v>
      </c>
    </row>
    <row r="216" spans="1:7">
      <c r="A216" t="s">
        <v>1340</v>
      </c>
      <c r="B216" s="169">
        <f>'PEMBEBANAN SEKUNDER KE PRIMER'!AM243</f>
        <v>119435.49038249685</v>
      </c>
      <c r="G216" s="169">
        <f t="shared" si="4"/>
        <v>119435.49038249685</v>
      </c>
    </row>
    <row r="217" spans="1:7">
      <c r="A217" t="s">
        <v>1341</v>
      </c>
      <c r="B217" s="169">
        <f>'PEMBEBANAN SEKUNDER KE PRIMER'!AM244</f>
        <v>119435.49038249685</v>
      </c>
      <c r="G217" s="169">
        <f t="shared" si="4"/>
        <v>119435.49038249685</v>
      </c>
    </row>
    <row r="218" spans="1:7">
      <c r="A218" t="s">
        <v>1342</v>
      </c>
      <c r="B218" s="169">
        <f>'PEMBEBANAN SEKUNDER KE PRIMER'!AM245</f>
        <v>119435.49038249685</v>
      </c>
      <c r="G218" s="169">
        <f t="shared" si="4"/>
        <v>119435.49038249685</v>
      </c>
    </row>
    <row r="219" spans="1:7">
      <c r="A219" t="s">
        <v>1343</v>
      </c>
      <c r="B219" s="169">
        <f>'PEMBEBANAN SEKUNDER KE PRIMER'!AM246</f>
        <v>318494.6410199916</v>
      </c>
      <c r="G219" s="169">
        <f t="shared" si="4"/>
        <v>318494.6410199916</v>
      </c>
    </row>
    <row r="220" spans="1:7">
      <c r="A220" t="s">
        <v>1344</v>
      </c>
      <c r="B220" s="169">
        <f>'PEMBEBANAN SEKUNDER KE PRIMER'!AM247</f>
        <v>318494.6410199916</v>
      </c>
      <c r="G220" s="169">
        <f t="shared" si="4"/>
        <v>318494.6410199916</v>
      </c>
    </row>
    <row r="221" spans="1:7">
      <c r="A221" t="s">
        <v>1345</v>
      </c>
      <c r="B221" s="169">
        <f>'PEMBEBANAN SEKUNDER KE PRIMER'!AM248</f>
        <v>39811.83012749895</v>
      </c>
      <c r="G221" s="169">
        <f t="shared" si="4"/>
        <v>39811.83012749895</v>
      </c>
    </row>
    <row r="222" spans="1:7">
      <c r="A222" t="s">
        <v>1346</v>
      </c>
      <c r="B222" s="169">
        <f>'PEMBEBANAN SEKUNDER KE PRIMER'!AM249</f>
        <v>39811.83012749895</v>
      </c>
      <c r="G222" s="169">
        <f t="shared" si="4"/>
        <v>39811.83012749895</v>
      </c>
    </row>
    <row r="223" spans="1:7">
      <c r="A223" t="s">
        <v>1347</v>
      </c>
      <c r="B223" s="169">
        <f>'PEMBEBANAN SEKUNDER KE PRIMER'!AM250</f>
        <v>39811.83012749895</v>
      </c>
      <c r="G223" s="169">
        <f t="shared" si="4"/>
        <v>39811.83012749895</v>
      </c>
    </row>
    <row r="224" spans="1:7">
      <c r="A224" t="s">
        <v>1348</v>
      </c>
      <c r="B224" s="169">
        <f>'PEMBEBANAN SEKUNDER KE PRIMER'!AM251</f>
        <v>39811.83012749895</v>
      </c>
      <c r="G224" s="169">
        <f t="shared" si="4"/>
        <v>39811.83012749895</v>
      </c>
    </row>
    <row r="225" spans="1:7">
      <c r="A225" t="s">
        <v>1349</v>
      </c>
      <c r="B225" s="169">
        <f>'PEMBEBANAN SEKUNDER KE PRIMER'!AM252</f>
        <v>39811.83012749895</v>
      </c>
      <c r="G225" s="169">
        <f t="shared" si="4"/>
        <v>39811.83012749895</v>
      </c>
    </row>
    <row r="226" spans="1:7">
      <c r="A226" t="s">
        <v>1350</v>
      </c>
      <c r="B226" s="169">
        <f>'PEMBEBANAN SEKUNDER KE PRIMER'!AM253</f>
        <v>39811.83012749895</v>
      </c>
      <c r="G226" s="169">
        <f t="shared" si="4"/>
        <v>39811.83012749895</v>
      </c>
    </row>
    <row r="227" spans="1:7">
      <c r="A227" t="s">
        <v>1351</v>
      </c>
      <c r="B227" s="169">
        <f>'PEMBEBANAN SEKUNDER KE PRIMER'!AM254</f>
        <v>39811.83012749895</v>
      </c>
      <c r="G227" s="169">
        <f t="shared" si="4"/>
        <v>39811.83012749895</v>
      </c>
    </row>
    <row r="228" spans="1:7">
      <c r="A228" t="s">
        <v>1352</v>
      </c>
      <c r="B228" s="169">
        <f>'PEMBEBANAN SEKUNDER KE PRIMER'!AM255</f>
        <v>39811.83012749895</v>
      </c>
      <c r="G228" s="169">
        <f t="shared" si="4"/>
        <v>39811.83012749895</v>
      </c>
    </row>
    <row r="229" spans="1:7">
      <c r="A229" t="s">
        <v>1353</v>
      </c>
      <c r="B229" s="169">
        <f>'PEMBEBANAN SEKUNDER KE PRIMER'!AM256</f>
        <v>39811.83012749895</v>
      </c>
      <c r="G229" s="169">
        <f t="shared" si="4"/>
        <v>39811.83012749895</v>
      </c>
    </row>
    <row r="230" spans="1:7">
      <c r="A230" t="s">
        <v>1354</v>
      </c>
      <c r="B230" s="169">
        <f>'PEMBEBANAN SEKUNDER KE PRIMER'!AM257</f>
        <v>39811.83012749895</v>
      </c>
      <c r="G230" s="169">
        <f t="shared" si="4"/>
        <v>39811.83012749895</v>
      </c>
    </row>
    <row r="231" spans="1:7">
      <c r="A231" t="s">
        <v>1355</v>
      </c>
      <c r="B231" s="169">
        <f>'PEMBEBANAN SEKUNDER KE PRIMER'!AM258</f>
        <v>39811.83012749895</v>
      </c>
      <c r="G231" s="169">
        <f t="shared" si="4"/>
        <v>39811.83012749895</v>
      </c>
    </row>
    <row r="232" spans="1:7">
      <c r="A232" t="s">
        <v>1356</v>
      </c>
      <c r="B232" s="169">
        <f>'PEMBEBANAN SEKUNDER KE PRIMER'!AM259</f>
        <v>39811.83012749895</v>
      </c>
      <c r="G232" s="169">
        <f t="shared" si="4"/>
        <v>39811.83012749895</v>
      </c>
    </row>
    <row r="233" spans="1:7">
      <c r="A233" t="s">
        <v>1357</v>
      </c>
      <c r="B233" s="169">
        <f>'PEMBEBANAN SEKUNDER KE PRIMER'!AM260</f>
        <v>39811.83012749895</v>
      </c>
      <c r="G233" s="169">
        <f t="shared" si="4"/>
        <v>39811.83012749895</v>
      </c>
    </row>
    <row r="234" spans="1:7">
      <c r="A234" t="s">
        <v>1358</v>
      </c>
      <c r="B234" s="169">
        <f>'PEMBEBANAN SEKUNDER KE PRIMER'!AM261</f>
        <v>39811.83012749895</v>
      </c>
      <c r="G234" s="169">
        <f t="shared" si="4"/>
        <v>39811.83012749895</v>
      </c>
    </row>
    <row r="235" spans="1:7">
      <c r="A235" t="s">
        <v>1359</v>
      </c>
      <c r="B235" s="169">
        <f>'PEMBEBANAN SEKUNDER KE PRIMER'!AM262</f>
        <v>20416.323142307152</v>
      </c>
      <c r="G235" s="169">
        <f t="shared" si="4"/>
        <v>20416.323142307152</v>
      </c>
    </row>
    <row r="236" spans="1:7">
      <c r="A236" t="s">
        <v>1360</v>
      </c>
      <c r="B236" s="169">
        <f>'PEMBEBANAN SEKUNDER KE PRIMER'!AM263</f>
        <v>12249.793885384292</v>
      </c>
      <c r="G236" s="169">
        <f t="shared" si="4"/>
        <v>12249.793885384292</v>
      </c>
    </row>
    <row r="237" spans="1:7">
      <c r="A237" t="s">
        <v>1361</v>
      </c>
      <c r="B237" s="169">
        <f>'PEMBEBANAN SEKUNDER KE PRIMER'!AM264</f>
        <v>39811.83012749895</v>
      </c>
      <c r="G237" s="169">
        <f t="shared" si="4"/>
        <v>39811.83012749895</v>
      </c>
    </row>
    <row r="238" spans="1:7">
      <c r="A238" t="s">
        <v>1362</v>
      </c>
      <c r="B238" s="169">
        <f>'PEMBEBANAN SEKUNDER KE PRIMER'!AM265</f>
        <v>20416.323142307152</v>
      </c>
      <c r="G238" s="169">
        <f t="shared" si="4"/>
        <v>20416.323142307152</v>
      </c>
    </row>
    <row r="239" spans="1:7">
      <c r="A239" t="s">
        <v>1363</v>
      </c>
      <c r="B239" s="169">
        <f>'PEMBEBANAN SEKUNDER KE PRIMER'!AM266</f>
        <v>12249.793885384292</v>
      </c>
      <c r="G239" s="169">
        <f t="shared" si="4"/>
        <v>12249.793885384292</v>
      </c>
    </row>
    <row r="240" spans="1:7">
      <c r="A240" t="s">
        <v>1364</v>
      </c>
      <c r="B240" s="169">
        <f>'PEMBEBANAN SEKUNDER KE PRIMER'!AM267</f>
        <v>39811.83012749895</v>
      </c>
      <c r="G240" s="169">
        <f t="shared" si="4"/>
        <v>39811.83012749895</v>
      </c>
    </row>
    <row r="241" spans="1:8">
      <c r="A241" t="s">
        <v>1365</v>
      </c>
      <c r="B241" s="169">
        <f>'PEMBEBANAN SEKUNDER KE PRIMER'!AM268</f>
        <v>20416.323142307152</v>
      </c>
      <c r="G241" s="169">
        <f t="shared" si="4"/>
        <v>20416.323142307152</v>
      </c>
    </row>
    <row r="242" spans="1:8">
      <c r="A242" t="s">
        <v>1366</v>
      </c>
      <c r="B242" s="169">
        <f>'PEMBEBANAN SEKUNDER KE PRIMER'!AM269</f>
        <v>12249.793885384292</v>
      </c>
      <c r="G242" s="169">
        <f t="shared" si="4"/>
        <v>12249.793885384292</v>
      </c>
    </row>
    <row r="243" spans="1:8">
      <c r="A243" t="s">
        <v>1367</v>
      </c>
      <c r="B243" s="169">
        <f>'PEMBEBANAN SEKUNDER KE PRIMER'!AM270</f>
        <v>106164.88033999719</v>
      </c>
      <c r="G243" s="169">
        <f t="shared" si="4"/>
        <v>106164.88033999719</v>
      </c>
    </row>
    <row r="244" spans="1:8">
      <c r="A244" t="s">
        <v>1368</v>
      </c>
      <c r="B244" s="169">
        <f>'PEMBEBANAN SEKUNDER KE PRIMER'!AM271</f>
        <v>54443.528379485739</v>
      </c>
      <c r="G244" s="169">
        <f t="shared" si="4"/>
        <v>54443.528379485739</v>
      </c>
    </row>
    <row r="245" spans="1:8">
      <c r="A245" t="s">
        <v>1369</v>
      </c>
      <c r="B245" s="169">
        <f>'PEMBEBANAN SEKUNDER KE PRIMER'!AM272</f>
        <v>106164.88033999719</v>
      </c>
      <c r="G245" s="169">
        <f t="shared" si="4"/>
        <v>106164.88033999719</v>
      </c>
    </row>
    <row r="246" spans="1:8">
      <c r="A246" t="s">
        <v>1370</v>
      </c>
      <c r="B246" s="169">
        <f>'PEMBEBANAN SEKUNDER KE PRIMER'!AM273</f>
        <v>54443.528379485739</v>
      </c>
      <c r="G246" s="169">
        <f t="shared" si="4"/>
        <v>54443.528379485739</v>
      </c>
    </row>
    <row r="247" spans="1:8">
      <c r="A247" t="s">
        <v>1371</v>
      </c>
      <c r="B247" s="169">
        <f>'PEMBEBANAN SEKUNDER KE PRIMER'!AM274</f>
        <v>106164.88033999719</v>
      </c>
      <c r="G247" s="169">
        <f t="shared" si="4"/>
        <v>106164.88033999719</v>
      </c>
    </row>
    <row r="248" spans="1:8">
      <c r="A248" t="s">
        <v>1372</v>
      </c>
      <c r="B248" s="169">
        <f>'PEMBEBANAN SEKUNDER KE PRIMER'!AM275</f>
        <v>54443.528379485739</v>
      </c>
      <c r="G248" s="169">
        <f t="shared" si="4"/>
        <v>54443.528379485739</v>
      </c>
    </row>
    <row r="249" spans="1:8">
      <c r="A249" t="s">
        <v>1373</v>
      </c>
      <c r="B249" s="169">
        <f>'PEMBEBANAN SEKUNDER KE PRIMER'!AM276</f>
        <v>26541.220084999299</v>
      </c>
      <c r="G249" s="169">
        <f t="shared" si="4"/>
        <v>26541.220084999299</v>
      </c>
    </row>
    <row r="250" spans="1:8">
      <c r="A250" t="s">
        <v>1374</v>
      </c>
      <c r="B250" s="169">
        <f>'PEMBEBANAN SEKUNDER KE PRIMER'!AM277</f>
        <v>26541.220084999299</v>
      </c>
      <c r="G250" s="169">
        <f t="shared" si="4"/>
        <v>26541.220084999299</v>
      </c>
    </row>
    <row r="251" spans="1:8">
      <c r="A251" t="s">
        <v>1375</v>
      </c>
      <c r="B251" s="169">
        <f>'PEMBEBANAN SEKUNDER KE PRIMER'!AM278</f>
        <v>26541.220084999299</v>
      </c>
      <c r="G251" s="169">
        <f t="shared" si="4"/>
        <v>26541.220084999299</v>
      </c>
    </row>
    <row r="252" spans="1:8">
      <c r="A252" t="s">
        <v>1376</v>
      </c>
      <c r="B252" s="169">
        <f>'PEMBEBANAN SEKUNDER KE PRIMER'!AM279</f>
        <v>26541.220084999299</v>
      </c>
      <c r="G252" s="169">
        <f t="shared" si="4"/>
        <v>26541.220084999299</v>
      </c>
    </row>
    <row r="253" spans="1:8">
      <c r="A253" t="s">
        <v>1377</v>
      </c>
      <c r="B253" s="169">
        <f>'PEMBEBANAN SEKUNDER KE PRIMER'!AM280</f>
        <v>106164.88033999719</v>
      </c>
      <c r="G253" s="169">
        <f t="shared" si="4"/>
        <v>106164.88033999719</v>
      </c>
    </row>
    <row r="254" spans="1:8">
      <c r="A254" t="s">
        <v>1378</v>
      </c>
      <c r="B254" s="169">
        <f>'PEMBEBANAN SEKUNDER KE PRIMER'!AM281</f>
        <v>54443.528379485739</v>
      </c>
      <c r="G254" s="169">
        <f t="shared" si="4"/>
        <v>54443.528379485739</v>
      </c>
    </row>
    <row r="255" spans="1:8">
      <c r="A255" t="s">
        <v>1391</v>
      </c>
      <c r="B255" s="169">
        <f>'PEMBEBANAN SEKUNDER KE PRIMER'!AM282</f>
        <v>99745.855289503481</v>
      </c>
      <c r="H255" s="169">
        <f>B255</f>
        <v>99745.855289503481</v>
      </c>
    </row>
    <row r="256" spans="1:8">
      <c r="A256" t="s">
        <v>1392</v>
      </c>
      <c r="B256" s="169">
        <f>'PEMBEBANAN SEKUNDER KE PRIMER'!AM283</f>
        <v>99745.855289503481</v>
      </c>
      <c r="H256" s="169">
        <f t="shared" ref="H256:H305" si="5">B256</f>
        <v>99745.855289503481</v>
      </c>
    </row>
    <row r="257" spans="1:8">
      <c r="A257" t="s">
        <v>1393</v>
      </c>
      <c r="B257" s="169">
        <f>'PEMBEBANAN SEKUNDER KE PRIMER'!AM284</f>
        <v>99745.855289503481</v>
      </c>
      <c r="H257" s="169">
        <f t="shared" si="5"/>
        <v>99745.855289503481</v>
      </c>
    </row>
    <row r="258" spans="1:8">
      <c r="A258" t="s">
        <v>1394</v>
      </c>
      <c r="B258" s="169">
        <f>'PEMBEBANAN SEKUNDER KE PRIMER'!AM285</f>
        <v>99745.855289503481</v>
      </c>
      <c r="H258" s="169">
        <f t="shared" si="5"/>
        <v>99745.855289503481</v>
      </c>
    </row>
    <row r="259" spans="1:8">
      <c r="A259" t="s">
        <v>1395</v>
      </c>
      <c r="B259" s="169">
        <f>'PEMBEBANAN SEKUNDER KE PRIMER'!AM286</f>
        <v>99745.855289503481</v>
      </c>
      <c r="H259" s="169">
        <f t="shared" si="5"/>
        <v>99745.855289503481</v>
      </c>
    </row>
    <row r="260" spans="1:8">
      <c r="A260" t="s">
        <v>1396</v>
      </c>
      <c r="B260" s="169">
        <f>'PEMBEBANAN SEKUNDER KE PRIMER'!AM287</f>
        <v>99745.855289503481</v>
      </c>
      <c r="H260" s="169">
        <f t="shared" si="5"/>
        <v>99745.855289503481</v>
      </c>
    </row>
    <row r="261" spans="1:8">
      <c r="A261" t="s">
        <v>1397</v>
      </c>
      <c r="B261" s="169">
        <f>'PEMBEBANAN SEKUNDER KE PRIMER'!AM288</f>
        <v>99745.855289503481</v>
      </c>
      <c r="H261" s="169">
        <f t="shared" si="5"/>
        <v>99745.855289503481</v>
      </c>
    </row>
    <row r="262" spans="1:8">
      <c r="A262" t="s">
        <v>1398</v>
      </c>
      <c r="B262" s="169">
        <f>'PEMBEBANAN SEKUNDER KE PRIMER'!AM289</f>
        <v>99745.855289503481</v>
      </c>
      <c r="H262" s="169">
        <f t="shared" si="5"/>
        <v>99745.855289503481</v>
      </c>
    </row>
    <row r="263" spans="1:8">
      <c r="A263" t="s">
        <v>1399</v>
      </c>
      <c r="B263" s="169">
        <f>'PEMBEBANAN SEKUNDER KE PRIMER'!AM290</f>
        <v>99745.855289503481</v>
      </c>
      <c r="H263" s="169">
        <f t="shared" si="5"/>
        <v>99745.855289503481</v>
      </c>
    </row>
    <row r="264" spans="1:8">
      <c r="A264" t="s">
        <v>1400</v>
      </c>
      <c r="B264" s="169">
        <f>'PEMBEBANAN SEKUNDER KE PRIMER'!AM291</f>
        <v>99745.855289503481</v>
      </c>
      <c r="H264" s="169">
        <f t="shared" si="5"/>
        <v>99745.855289503481</v>
      </c>
    </row>
    <row r="265" spans="1:8">
      <c r="A265" t="s">
        <v>1401</v>
      </c>
      <c r="B265" s="169">
        <f>'PEMBEBANAN SEKUNDER KE PRIMER'!AM292</f>
        <v>99745.855289503481</v>
      </c>
      <c r="H265" s="169">
        <f t="shared" si="5"/>
        <v>99745.855289503481</v>
      </c>
    </row>
    <row r="266" spans="1:8">
      <c r="A266" t="s">
        <v>1402</v>
      </c>
      <c r="B266" s="169">
        <f>'PEMBEBANAN SEKUNDER KE PRIMER'!AM293</f>
        <v>99745.855289503481</v>
      </c>
      <c r="H266" s="169">
        <f t="shared" si="5"/>
        <v>99745.855289503481</v>
      </c>
    </row>
    <row r="267" spans="1:8">
      <c r="A267" t="s">
        <v>1419</v>
      </c>
      <c r="B267" s="169">
        <f>'PEMBEBANAN SEKUNDER KE PRIMER'!AM294</f>
        <v>265988.94743867597</v>
      </c>
      <c r="H267" s="169">
        <f t="shared" si="5"/>
        <v>265988.94743867597</v>
      </c>
    </row>
    <row r="268" spans="1:8">
      <c r="A268" t="s">
        <v>1420</v>
      </c>
      <c r="B268" s="169">
        <f>'PEMBEBANAN SEKUNDER KE PRIMER'!AM295</f>
        <v>33248.618429834496</v>
      </c>
      <c r="H268" s="169">
        <f t="shared" si="5"/>
        <v>33248.618429834496</v>
      </c>
    </row>
    <row r="269" spans="1:8">
      <c r="A269" t="s">
        <v>1421</v>
      </c>
      <c r="B269" s="169">
        <f>'PEMBEBANAN SEKUNDER KE PRIMER'!AM296</f>
        <v>33248.618429834496</v>
      </c>
      <c r="H269" s="169">
        <f t="shared" si="5"/>
        <v>33248.618429834496</v>
      </c>
    </row>
    <row r="270" spans="1:8">
      <c r="A270" t="s">
        <v>1422</v>
      </c>
      <c r="B270" s="169">
        <f>'PEMBEBANAN SEKUNDER KE PRIMER'!AM297</f>
        <v>33248.618429834496</v>
      </c>
      <c r="H270" s="169">
        <f t="shared" si="5"/>
        <v>33248.618429834496</v>
      </c>
    </row>
    <row r="271" spans="1:8">
      <c r="A271" t="s">
        <v>1423</v>
      </c>
      <c r="B271" s="169">
        <f>'PEMBEBANAN SEKUNDER KE PRIMER'!AM298</f>
        <v>33248.618429834496</v>
      </c>
      <c r="H271" s="169">
        <f t="shared" si="5"/>
        <v>33248.618429834496</v>
      </c>
    </row>
    <row r="272" spans="1:8">
      <c r="A272" t="s">
        <v>1424</v>
      </c>
      <c r="B272" s="169">
        <f>'PEMBEBANAN SEKUNDER KE PRIMER'!AM299</f>
        <v>33248.618429834496</v>
      </c>
      <c r="H272" s="169">
        <f t="shared" si="5"/>
        <v>33248.618429834496</v>
      </c>
    </row>
    <row r="273" spans="1:8">
      <c r="A273" t="s">
        <v>1425</v>
      </c>
      <c r="B273" s="169">
        <f>'PEMBEBANAN SEKUNDER KE PRIMER'!AM300</f>
        <v>33248.618429834496</v>
      </c>
      <c r="H273" s="169">
        <f t="shared" si="5"/>
        <v>33248.618429834496</v>
      </c>
    </row>
    <row r="274" spans="1:8">
      <c r="A274" t="s">
        <v>1426</v>
      </c>
      <c r="B274" s="169">
        <f>'PEMBEBANAN SEKUNDER KE PRIMER'!AM301</f>
        <v>33248.618429834496</v>
      </c>
      <c r="H274" s="169">
        <f t="shared" si="5"/>
        <v>33248.618429834496</v>
      </c>
    </row>
    <row r="275" spans="1:8">
      <c r="A275" t="s">
        <v>1427</v>
      </c>
      <c r="B275" s="169">
        <f>'PEMBEBANAN SEKUNDER KE PRIMER'!AM302</f>
        <v>33248.618429834496</v>
      </c>
      <c r="H275" s="169">
        <f t="shared" si="5"/>
        <v>33248.618429834496</v>
      </c>
    </row>
    <row r="276" spans="1:8">
      <c r="A276" t="s">
        <v>1428</v>
      </c>
      <c r="B276" s="169">
        <f>'PEMBEBANAN SEKUNDER KE PRIMER'!AM303</f>
        <v>33248.618429834496</v>
      </c>
      <c r="H276" s="169">
        <f t="shared" si="5"/>
        <v>33248.618429834496</v>
      </c>
    </row>
    <row r="277" spans="1:8">
      <c r="A277" t="s">
        <v>1429</v>
      </c>
      <c r="B277" s="169">
        <f>'PEMBEBANAN SEKUNDER KE PRIMER'!AM304</f>
        <v>33248.618429834496</v>
      </c>
      <c r="H277" s="169">
        <f t="shared" si="5"/>
        <v>33248.618429834496</v>
      </c>
    </row>
    <row r="278" spans="1:8">
      <c r="A278" t="s">
        <v>1430</v>
      </c>
      <c r="B278" s="169">
        <f>'PEMBEBANAN SEKUNDER KE PRIMER'!AM305</f>
        <v>33248.618429834496</v>
      </c>
      <c r="H278" s="169">
        <f t="shared" si="5"/>
        <v>33248.618429834496</v>
      </c>
    </row>
    <row r="279" spans="1:8">
      <c r="A279" t="s">
        <v>1431</v>
      </c>
      <c r="B279" s="169">
        <f>'PEMBEBANAN SEKUNDER KE PRIMER'!AM306</f>
        <v>33248.618429834496</v>
      </c>
      <c r="H279" s="169">
        <f t="shared" si="5"/>
        <v>33248.618429834496</v>
      </c>
    </row>
    <row r="280" spans="1:8">
      <c r="A280" t="s">
        <v>1432</v>
      </c>
      <c r="B280" s="169">
        <f>'PEMBEBANAN SEKUNDER KE PRIMER'!AM307</f>
        <v>33248.618429834496</v>
      </c>
      <c r="H280" s="169">
        <f t="shared" si="5"/>
        <v>33248.618429834496</v>
      </c>
    </row>
    <row r="281" spans="1:8">
      <c r="A281" t="s">
        <v>1433</v>
      </c>
      <c r="B281" s="169">
        <f>'PEMBEBANAN SEKUNDER KE PRIMER'!AM308</f>
        <v>33248.618429834496</v>
      </c>
      <c r="H281" s="169">
        <f t="shared" si="5"/>
        <v>33248.618429834496</v>
      </c>
    </row>
    <row r="282" spans="1:8">
      <c r="A282" t="s">
        <v>1434</v>
      </c>
      <c r="B282" s="169">
        <f>'PEMBEBANAN SEKUNDER KE PRIMER'!AM309</f>
        <v>33248.618429834496</v>
      </c>
      <c r="H282" s="169">
        <f t="shared" si="5"/>
        <v>33248.618429834496</v>
      </c>
    </row>
    <row r="283" spans="1:8">
      <c r="A283" t="s">
        <v>1458</v>
      </c>
      <c r="B283" s="169">
        <f>'PEMBEBANAN SEKUNDER KE PRIMER'!AM310</f>
        <v>265988.94743867597</v>
      </c>
      <c r="H283" s="169">
        <f t="shared" si="5"/>
        <v>265988.94743867597</v>
      </c>
    </row>
    <row r="284" spans="1:8">
      <c r="A284" t="s">
        <v>1459</v>
      </c>
      <c r="B284" s="169">
        <f>'PEMBEBANAN SEKUNDER KE PRIMER'!AM311</f>
        <v>265988.94743867597</v>
      </c>
      <c r="H284" s="169">
        <f t="shared" si="5"/>
        <v>265988.94743867597</v>
      </c>
    </row>
    <row r="285" spans="1:8">
      <c r="A285" t="s">
        <v>1460</v>
      </c>
      <c r="B285" s="169">
        <f>'PEMBEBANAN SEKUNDER KE PRIMER'!AM312</f>
        <v>33248.618429834496</v>
      </c>
      <c r="H285" s="169">
        <f t="shared" si="5"/>
        <v>33248.618429834496</v>
      </c>
    </row>
    <row r="286" spans="1:8">
      <c r="A286" t="s">
        <v>1461</v>
      </c>
      <c r="B286" s="169">
        <f>'PEMBEBANAN SEKUNDER KE PRIMER'!AM313</f>
        <v>17050.573553761282</v>
      </c>
      <c r="H286" s="169">
        <f t="shared" si="5"/>
        <v>17050.573553761282</v>
      </c>
    </row>
    <row r="287" spans="1:8">
      <c r="A287" t="s">
        <v>1462</v>
      </c>
      <c r="B287" s="169">
        <f>'PEMBEBANAN SEKUNDER KE PRIMER'!AM314</f>
        <v>10230.344132256767</v>
      </c>
      <c r="H287" s="169">
        <f t="shared" si="5"/>
        <v>10230.344132256767</v>
      </c>
    </row>
    <row r="288" spans="1:8">
      <c r="A288" t="s">
        <v>1463</v>
      </c>
      <c r="B288" s="169">
        <f>'PEMBEBANAN SEKUNDER KE PRIMER'!AM315</f>
        <v>33248.618429834496</v>
      </c>
      <c r="H288" s="169">
        <f t="shared" si="5"/>
        <v>33248.618429834496</v>
      </c>
    </row>
    <row r="289" spans="1:8">
      <c r="A289" t="s">
        <v>1464</v>
      </c>
      <c r="B289" s="169">
        <f>'PEMBEBANAN SEKUNDER KE PRIMER'!AM316</f>
        <v>17050.573553761282</v>
      </c>
      <c r="H289" s="169">
        <f t="shared" si="5"/>
        <v>17050.573553761282</v>
      </c>
    </row>
    <row r="290" spans="1:8">
      <c r="A290" t="s">
        <v>1465</v>
      </c>
      <c r="B290" s="169">
        <f>'PEMBEBANAN SEKUNDER KE PRIMER'!AM317</f>
        <v>10230.344132256767</v>
      </c>
      <c r="H290" s="169">
        <f t="shared" si="5"/>
        <v>10230.344132256767</v>
      </c>
    </row>
    <row r="291" spans="1:8">
      <c r="A291" t="s">
        <v>1466</v>
      </c>
      <c r="B291" s="169">
        <f>'PEMBEBANAN SEKUNDER KE PRIMER'!AM318</f>
        <v>33248.618429834496</v>
      </c>
      <c r="H291" s="169">
        <f t="shared" si="5"/>
        <v>33248.618429834496</v>
      </c>
    </row>
    <row r="292" spans="1:8">
      <c r="A292" t="s">
        <v>1467</v>
      </c>
      <c r="B292" s="169">
        <f>'PEMBEBANAN SEKUNDER KE PRIMER'!AM319</f>
        <v>17050.573553761282</v>
      </c>
      <c r="H292" s="169">
        <f t="shared" si="5"/>
        <v>17050.573553761282</v>
      </c>
    </row>
    <row r="293" spans="1:8">
      <c r="A293" t="s">
        <v>1468</v>
      </c>
      <c r="B293" s="169">
        <f>'PEMBEBANAN SEKUNDER KE PRIMER'!AM320</f>
        <v>10230.344132256767</v>
      </c>
      <c r="H293" s="169">
        <f t="shared" si="5"/>
        <v>10230.344132256767</v>
      </c>
    </row>
    <row r="294" spans="1:8">
      <c r="A294" t="s">
        <v>1469</v>
      </c>
      <c r="B294" s="169">
        <f>'PEMBEBANAN SEKUNDER KE PRIMER'!AM321</f>
        <v>88662.982479558661</v>
      </c>
      <c r="H294" s="169">
        <f t="shared" si="5"/>
        <v>88662.982479558661</v>
      </c>
    </row>
    <row r="295" spans="1:8">
      <c r="A295" t="s">
        <v>1470</v>
      </c>
      <c r="B295" s="169">
        <f>'PEMBEBANAN SEKUNDER KE PRIMER'!AM322</f>
        <v>45468.196143363413</v>
      </c>
      <c r="H295" s="169">
        <f t="shared" si="5"/>
        <v>45468.196143363413</v>
      </c>
    </row>
    <row r="296" spans="1:8">
      <c r="A296" t="s">
        <v>1471</v>
      </c>
      <c r="B296" s="169">
        <f>'PEMBEBANAN SEKUNDER KE PRIMER'!AM323</f>
        <v>88662.982479558661</v>
      </c>
      <c r="H296" s="169">
        <f t="shared" si="5"/>
        <v>88662.982479558661</v>
      </c>
    </row>
    <row r="297" spans="1:8">
      <c r="A297" t="s">
        <v>1472</v>
      </c>
      <c r="B297" s="169">
        <f>'PEMBEBANAN SEKUNDER KE PRIMER'!AM324</f>
        <v>45468.196143363413</v>
      </c>
      <c r="H297" s="169">
        <f t="shared" si="5"/>
        <v>45468.196143363413</v>
      </c>
    </row>
    <row r="298" spans="1:8">
      <c r="A298" t="s">
        <v>1473</v>
      </c>
      <c r="B298" s="169">
        <f>'PEMBEBANAN SEKUNDER KE PRIMER'!AM325</f>
        <v>88662.982479558661</v>
      </c>
      <c r="H298" s="169">
        <f t="shared" si="5"/>
        <v>88662.982479558661</v>
      </c>
    </row>
    <row r="299" spans="1:8">
      <c r="A299" t="s">
        <v>1474</v>
      </c>
      <c r="B299" s="169">
        <f>'PEMBEBANAN SEKUNDER KE PRIMER'!AM326</f>
        <v>45468.196143363413</v>
      </c>
      <c r="H299" s="169">
        <f t="shared" si="5"/>
        <v>45468.196143363413</v>
      </c>
    </row>
    <row r="300" spans="1:8">
      <c r="A300" t="s">
        <v>1475</v>
      </c>
      <c r="B300" s="169">
        <f>'PEMBEBANAN SEKUNDER KE PRIMER'!AM327</f>
        <v>33248.618429834496</v>
      </c>
      <c r="H300" s="169">
        <f t="shared" si="5"/>
        <v>33248.618429834496</v>
      </c>
    </row>
    <row r="301" spans="1:8">
      <c r="A301" t="s">
        <v>1476</v>
      </c>
      <c r="B301" s="169">
        <f>'PEMBEBANAN SEKUNDER KE PRIMER'!AM328</f>
        <v>33248.618429834496</v>
      </c>
      <c r="H301" s="169">
        <f t="shared" si="5"/>
        <v>33248.618429834496</v>
      </c>
    </row>
    <row r="302" spans="1:8">
      <c r="A302" t="s">
        <v>1477</v>
      </c>
      <c r="B302" s="169">
        <f>'PEMBEBANAN SEKUNDER KE PRIMER'!AM329</f>
        <v>33248.618429834496</v>
      </c>
      <c r="H302" s="169">
        <f t="shared" si="5"/>
        <v>33248.618429834496</v>
      </c>
    </row>
    <row r="303" spans="1:8">
      <c r="A303" t="s">
        <v>1478</v>
      </c>
      <c r="B303" s="169">
        <f>'PEMBEBANAN SEKUNDER KE PRIMER'!AM330</f>
        <v>33248.618429834496</v>
      </c>
      <c r="H303" s="169">
        <f t="shared" si="5"/>
        <v>33248.618429834496</v>
      </c>
    </row>
    <row r="304" spans="1:8">
      <c r="A304" t="s">
        <v>1479</v>
      </c>
      <c r="B304" s="169">
        <f>'PEMBEBANAN SEKUNDER KE PRIMER'!AM331</f>
        <v>88662.982479558661</v>
      </c>
      <c r="H304" s="169">
        <f t="shared" si="5"/>
        <v>88662.982479558661</v>
      </c>
    </row>
    <row r="305" spans="1:9">
      <c r="A305" t="s">
        <v>1480</v>
      </c>
      <c r="B305" s="169">
        <f>'PEMBEBANAN SEKUNDER KE PRIMER'!AM332</f>
        <v>45468.196143363413</v>
      </c>
      <c r="H305" s="169">
        <f t="shared" si="5"/>
        <v>45468.196143363413</v>
      </c>
    </row>
    <row r="306" spans="1:9">
      <c r="A306" t="s">
        <v>1481</v>
      </c>
      <c r="B306" s="169">
        <f>'PEMBEBANAN SEKUNDER KE PRIMER'!AM333</f>
        <v>0</v>
      </c>
      <c r="I306" s="169">
        <f>B306</f>
        <v>0</v>
      </c>
    </row>
    <row r="307" spans="1:9">
      <c r="A307" t="s">
        <v>1482</v>
      </c>
      <c r="B307" s="169">
        <f>'PEMBEBANAN SEKUNDER KE PRIMER'!AM334</f>
        <v>0</v>
      </c>
      <c r="I307" s="169">
        <f t="shared" ref="I307:I353" si="6">B307</f>
        <v>0</v>
      </c>
    </row>
    <row r="308" spans="1:9">
      <c r="A308" t="s">
        <v>1483</v>
      </c>
      <c r="B308" s="169">
        <f>'PEMBEBANAN SEKUNDER KE PRIMER'!AM335</f>
        <v>0</v>
      </c>
      <c r="I308" s="169">
        <f t="shared" si="6"/>
        <v>0</v>
      </c>
    </row>
    <row r="309" spans="1:9">
      <c r="A309" t="s">
        <v>1484</v>
      </c>
      <c r="B309" s="169">
        <f>'PEMBEBANAN SEKUNDER KE PRIMER'!AM336</f>
        <v>0</v>
      </c>
      <c r="I309" s="169">
        <f t="shared" si="6"/>
        <v>0</v>
      </c>
    </row>
    <row r="310" spans="1:9">
      <c r="A310" t="s">
        <v>1485</v>
      </c>
      <c r="B310" s="169">
        <f>'PEMBEBANAN SEKUNDER KE PRIMER'!AM337</f>
        <v>0</v>
      </c>
      <c r="I310" s="169">
        <f t="shared" si="6"/>
        <v>0</v>
      </c>
    </row>
    <row r="311" spans="1:9">
      <c r="A311" t="s">
        <v>1486</v>
      </c>
      <c r="B311" s="169">
        <f>'PEMBEBANAN SEKUNDER KE PRIMER'!AM338</f>
        <v>0</v>
      </c>
      <c r="I311" s="169">
        <f t="shared" si="6"/>
        <v>0</v>
      </c>
    </row>
    <row r="312" spans="1:9">
      <c r="A312" t="s">
        <v>1487</v>
      </c>
      <c r="B312" s="169">
        <f>'PEMBEBANAN SEKUNDER KE PRIMER'!AM339</f>
        <v>0</v>
      </c>
      <c r="I312" s="169">
        <f t="shared" si="6"/>
        <v>0</v>
      </c>
    </row>
    <row r="313" spans="1:9">
      <c r="A313" t="s">
        <v>1488</v>
      </c>
      <c r="B313" s="169">
        <f>'PEMBEBANAN SEKUNDER KE PRIMER'!AM340</f>
        <v>0</v>
      </c>
      <c r="I313" s="169">
        <f t="shared" si="6"/>
        <v>0</v>
      </c>
    </row>
    <row r="314" spans="1:9">
      <c r="A314" t="s">
        <v>1489</v>
      </c>
      <c r="B314" s="169">
        <f>'PEMBEBANAN SEKUNDER KE PRIMER'!AM341</f>
        <v>0</v>
      </c>
      <c r="I314" s="169">
        <f t="shared" si="6"/>
        <v>0</v>
      </c>
    </row>
    <row r="315" spans="1:9">
      <c r="A315" t="s">
        <v>1490</v>
      </c>
      <c r="B315" s="169">
        <f>'PEMBEBANAN SEKUNDER KE PRIMER'!AM342</f>
        <v>0</v>
      </c>
      <c r="I315" s="169">
        <f t="shared" si="6"/>
        <v>0</v>
      </c>
    </row>
    <row r="316" spans="1:9">
      <c r="A316" t="s">
        <v>1491</v>
      </c>
      <c r="B316" s="169">
        <f>'PEMBEBANAN SEKUNDER KE PRIMER'!AM343</f>
        <v>0</v>
      </c>
      <c r="I316" s="169">
        <f t="shared" si="6"/>
        <v>0</v>
      </c>
    </row>
    <row r="317" spans="1:9">
      <c r="A317" t="s">
        <v>1492</v>
      </c>
      <c r="B317" s="169">
        <f>'PEMBEBANAN SEKUNDER KE PRIMER'!AM344</f>
        <v>0</v>
      </c>
      <c r="I317" s="169">
        <f t="shared" si="6"/>
        <v>0</v>
      </c>
    </row>
    <row r="318" spans="1:9">
      <c r="A318" t="s">
        <v>1493</v>
      </c>
      <c r="B318" s="169">
        <f>'PEMBEBANAN SEKUNDER KE PRIMER'!AM345</f>
        <v>0</v>
      </c>
      <c r="I318" s="169">
        <f t="shared" si="6"/>
        <v>0</v>
      </c>
    </row>
    <row r="319" spans="1:9">
      <c r="A319" t="s">
        <v>1494</v>
      </c>
      <c r="B319" s="169">
        <f>'PEMBEBANAN SEKUNDER KE PRIMER'!AM346</f>
        <v>0</v>
      </c>
      <c r="I319" s="169">
        <f t="shared" si="6"/>
        <v>0</v>
      </c>
    </row>
    <row r="320" spans="1:9">
      <c r="A320" t="s">
        <v>1495</v>
      </c>
      <c r="B320" s="169">
        <f>'PEMBEBANAN SEKUNDER KE PRIMER'!AM347</f>
        <v>0</v>
      </c>
      <c r="I320" s="169">
        <f t="shared" si="6"/>
        <v>0</v>
      </c>
    </row>
    <row r="321" spans="1:9">
      <c r="A321" t="s">
        <v>1496</v>
      </c>
      <c r="B321" s="169">
        <f>'PEMBEBANAN SEKUNDER KE PRIMER'!AM348</f>
        <v>0</v>
      </c>
      <c r="I321" s="169">
        <f t="shared" si="6"/>
        <v>0</v>
      </c>
    </row>
    <row r="322" spans="1:9">
      <c r="A322" t="s">
        <v>1497</v>
      </c>
      <c r="B322" s="169">
        <f>'PEMBEBANAN SEKUNDER KE PRIMER'!AM349</f>
        <v>0</v>
      </c>
      <c r="I322" s="169">
        <f t="shared" si="6"/>
        <v>0</v>
      </c>
    </row>
    <row r="323" spans="1:9">
      <c r="A323" t="s">
        <v>1498</v>
      </c>
      <c r="B323" s="169">
        <f>'PEMBEBANAN SEKUNDER KE PRIMER'!AM350</f>
        <v>0</v>
      </c>
      <c r="I323" s="169">
        <f t="shared" si="6"/>
        <v>0</v>
      </c>
    </row>
    <row r="324" spans="1:9">
      <c r="A324" t="s">
        <v>1499</v>
      </c>
      <c r="B324" s="169">
        <f>'PEMBEBANAN SEKUNDER KE PRIMER'!AM351</f>
        <v>0</v>
      </c>
      <c r="I324" s="169">
        <f t="shared" si="6"/>
        <v>0</v>
      </c>
    </row>
    <row r="325" spans="1:9">
      <c r="A325" t="s">
        <v>1500</v>
      </c>
      <c r="B325" s="169">
        <f>'PEMBEBANAN SEKUNDER KE PRIMER'!AM352</f>
        <v>0</v>
      </c>
      <c r="I325" s="169">
        <f t="shared" si="6"/>
        <v>0</v>
      </c>
    </row>
    <row r="326" spans="1:9">
      <c r="A326" t="s">
        <v>1501</v>
      </c>
      <c r="B326" s="169">
        <f>'PEMBEBANAN SEKUNDER KE PRIMER'!AM353</f>
        <v>0</v>
      </c>
      <c r="I326" s="169">
        <f t="shared" si="6"/>
        <v>0</v>
      </c>
    </row>
    <row r="327" spans="1:9">
      <c r="A327" t="s">
        <v>1502</v>
      </c>
      <c r="B327" s="169">
        <f>'PEMBEBANAN SEKUNDER KE PRIMER'!AM354</f>
        <v>0</v>
      </c>
      <c r="I327" s="169">
        <f t="shared" si="6"/>
        <v>0</v>
      </c>
    </row>
    <row r="328" spans="1:9">
      <c r="A328" t="s">
        <v>1503</v>
      </c>
      <c r="B328" s="169">
        <f>'PEMBEBANAN SEKUNDER KE PRIMER'!AM355</f>
        <v>0</v>
      </c>
      <c r="I328" s="169">
        <f t="shared" si="6"/>
        <v>0</v>
      </c>
    </row>
    <row r="329" spans="1:9">
      <c r="A329" t="s">
        <v>1504</v>
      </c>
      <c r="B329" s="169">
        <f>'PEMBEBANAN SEKUNDER KE PRIMER'!AM356</f>
        <v>0</v>
      </c>
      <c r="I329" s="169">
        <f t="shared" si="6"/>
        <v>0</v>
      </c>
    </row>
    <row r="330" spans="1:9">
      <c r="A330" t="s">
        <v>1505</v>
      </c>
      <c r="B330" s="169">
        <f>'PEMBEBANAN SEKUNDER KE PRIMER'!AM357</f>
        <v>0</v>
      </c>
      <c r="I330" s="169">
        <f t="shared" si="6"/>
        <v>0</v>
      </c>
    </row>
    <row r="331" spans="1:9">
      <c r="A331" t="s">
        <v>1506</v>
      </c>
      <c r="B331" s="169">
        <f>'PEMBEBANAN SEKUNDER KE PRIMER'!AM358</f>
        <v>0</v>
      </c>
      <c r="I331" s="169">
        <f t="shared" si="6"/>
        <v>0</v>
      </c>
    </row>
    <row r="332" spans="1:9">
      <c r="A332" t="s">
        <v>1507</v>
      </c>
      <c r="B332" s="169">
        <f>'PEMBEBANAN SEKUNDER KE PRIMER'!AM359</f>
        <v>0</v>
      </c>
      <c r="I332" s="169">
        <f t="shared" si="6"/>
        <v>0</v>
      </c>
    </row>
    <row r="333" spans="1:9">
      <c r="A333" t="s">
        <v>1508</v>
      </c>
      <c r="B333" s="169">
        <f>'PEMBEBANAN SEKUNDER KE PRIMER'!AM360</f>
        <v>0</v>
      </c>
      <c r="I333" s="169">
        <f t="shared" si="6"/>
        <v>0</v>
      </c>
    </row>
    <row r="334" spans="1:9">
      <c r="A334" t="s">
        <v>1509</v>
      </c>
      <c r="B334" s="169">
        <f>'PEMBEBANAN SEKUNDER KE PRIMER'!AM361</f>
        <v>0</v>
      </c>
      <c r="I334" s="169">
        <f t="shared" si="6"/>
        <v>0</v>
      </c>
    </row>
    <row r="335" spans="1:9">
      <c r="A335" t="s">
        <v>1510</v>
      </c>
      <c r="B335" s="169">
        <f>'PEMBEBANAN SEKUNDER KE PRIMER'!AM362</f>
        <v>0</v>
      </c>
      <c r="I335" s="169">
        <f t="shared" si="6"/>
        <v>0</v>
      </c>
    </row>
    <row r="336" spans="1:9">
      <c r="A336" t="s">
        <v>1511</v>
      </c>
      <c r="B336" s="169">
        <f>'PEMBEBANAN SEKUNDER KE PRIMER'!AM363</f>
        <v>0</v>
      </c>
      <c r="I336" s="169">
        <f t="shared" si="6"/>
        <v>0</v>
      </c>
    </row>
    <row r="337" spans="1:9">
      <c r="A337" t="s">
        <v>1512</v>
      </c>
      <c r="B337" s="169">
        <f>'PEMBEBANAN SEKUNDER KE PRIMER'!AM364</f>
        <v>0</v>
      </c>
      <c r="I337" s="169">
        <f t="shared" si="6"/>
        <v>0</v>
      </c>
    </row>
    <row r="338" spans="1:9">
      <c r="A338" t="s">
        <v>1513</v>
      </c>
      <c r="B338" s="169">
        <f>'PEMBEBANAN SEKUNDER KE PRIMER'!AM365</f>
        <v>0</v>
      </c>
      <c r="I338" s="169">
        <f t="shared" si="6"/>
        <v>0</v>
      </c>
    </row>
    <row r="339" spans="1:9">
      <c r="A339" t="s">
        <v>1514</v>
      </c>
      <c r="B339" s="169">
        <f>'PEMBEBANAN SEKUNDER KE PRIMER'!AM366</f>
        <v>0</v>
      </c>
      <c r="I339" s="169">
        <f t="shared" si="6"/>
        <v>0</v>
      </c>
    </row>
    <row r="340" spans="1:9">
      <c r="A340" t="s">
        <v>1515</v>
      </c>
      <c r="B340" s="169">
        <f>'PEMBEBANAN SEKUNDER KE PRIMER'!AM367</f>
        <v>0</v>
      </c>
      <c r="I340" s="169">
        <f t="shared" si="6"/>
        <v>0</v>
      </c>
    </row>
    <row r="341" spans="1:9">
      <c r="A341" t="s">
        <v>1516</v>
      </c>
      <c r="B341" s="169">
        <f>'PEMBEBANAN SEKUNDER KE PRIMER'!AM368</f>
        <v>0</v>
      </c>
      <c r="I341" s="169">
        <f t="shared" si="6"/>
        <v>0</v>
      </c>
    </row>
    <row r="342" spans="1:9">
      <c r="A342" t="s">
        <v>1517</v>
      </c>
      <c r="B342" s="169">
        <f>'PEMBEBANAN SEKUNDER KE PRIMER'!AM369</f>
        <v>0</v>
      </c>
      <c r="I342" s="169">
        <f t="shared" si="6"/>
        <v>0</v>
      </c>
    </row>
    <row r="343" spans="1:9">
      <c r="A343" t="s">
        <v>1518</v>
      </c>
      <c r="B343" s="169">
        <f>'PEMBEBANAN SEKUNDER KE PRIMER'!AM370</f>
        <v>0</v>
      </c>
      <c r="I343" s="169">
        <f t="shared" si="6"/>
        <v>0</v>
      </c>
    </row>
    <row r="344" spans="1:9">
      <c r="A344" t="s">
        <v>1519</v>
      </c>
      <c r="B344" s="169">
        <f>'PEMBEBANAN SEKUNDER KE PRIMER'!AM371</f>
        <v>0</v>
      </c>
      <c r="I344" s="169">
        <f t="shared" si="6"/>
        <v>0</v>
      </c>
    </row>
    <row r="345" spans="1:9">
      <c r="A345" t="s">
        <v>1520</v>
      </c>
      <c r="B345" s="169">
        <f>'PEMBEBANAN SEKUNDER KE PRIMER'!AM372</f>
        <v>0</v>
      </c>
      <c r="I345" s="169">
        <f t="shared" si="6"/>
        <v>0</v>
      </c>
    </row>
    <row r="346" spans="1:9">
      <c r="A346" t="s">
        <v>1521</v>
      </c>
      <c r="B346" s="169">
        <f>'PEMBEBANAN SEKUNDER KE PRIMER'!AM373</f>
        <v>0</v>
      </c>
      <c r="I346" s="169">
        <f t="shared" si="6"/>
        <v>0</v>
      </c>
    </row>
    <row r="347" spans="1:9">
      <c r="A347" t="s">
        <v>1522</v>
      </c>
      <c r="B347" s="169">
        <f>'PEMBEBANAN SEKUNDER KE PRIMER'!AM374</f>
        <v>0</v>
      </c>
      <c r="I347" s="169">
        <f t="shared" si="6"/>
        <v>0</v>
      </c>
    </row>
    <row r="348" spans="1:9">
      <c r="A348" t="s">
        <v>1523</v>
      </c>
      <c r="B348" s="169">
        <f>'PEMBEBANAN SEKUNDER KE PRIMER'!AM375</f>
        <v>0</v>
      </c>
      <c r="I348" s="169">
        <f t="shared" si="6"/>
        <v>0</v>
      </c>
    </row>
    <row r="349" spans="1:9">
      <c r="A349" t="s">
        <v>1524</v>
      </c>
      <c r="B349" s="169">
        <f>'PEMBEBANAN SEKUNDER KE PRIMER'!AM376</f>
        <v>0</v>
      </c>
      <c r="I349" s="169">
        <f t="shared" si="6"/>
        <v>0</v>
      </c>
    </row>
    <row r="350" spans="1:9">
      <c r="A350" t="s">
        <v>1525</v>
      </c>
      <c r="B350" s="169">
        <f>'PEMBEBANAN SEKUNDER KE PRIMER'!AM377</f>
        <v>0</v>
      </c>
      <c r="I350" s="169">
        <f t="shared" si="6"/>
        <v>0</v>
      </c>
    </row>
    <row r="351" spans="1:9">
      <c r="A351" t="s">
        <v>1526</v>
      </c>
      <c r="B351" s="169">
        <f>'PEMBEBANAN SEKUNDER KE PRIMER'!AM378</f>
        <v>0</v>
      </c>
      <c r="I351" s="169">
        <f t="shared" si="6"/>
        <v>0</v>
      </c>
    </row>
    <row r="352" spans="1:9">
      <c r="A352" t="s">
        <v>1527</v>
      </c>
      <c r="B352" s="169">
        <f>'PEMBEBANAN SEKUNDER KE PRIMER'!AM379</f>
        <v>0</v>
      </c>
      <c r="I352" s="169">
        <f t="shared" si="6"/>
        <v>0</v>
      </c>
    </row>
    <row r="353" spans="1:10">
      <c r="A353" t="s">
        <v>1528</v>
      </c>
      <c r="B353" s="169">
        <f>'PEMBEBANAN SEKUNDER KE PRIMER'!AM380</f>
        <v>0</v>
      </c>
      <c r="I353" s="169">
        <f t="shared" si="6"/>
        <v>0</v>
      </c>
    </row>
    <row r="355" spans="1:10">
      <c r="A355" s="389" t="s">
        <v>1660</v>
      </c>
      <c r="B355" s="390"/>
      <c r="C355" s="169">
        <f>SUM(C5:C353)</f>
        <v>3527346.2183334292</v>
      </c>
      <c r="D355" s="169">
        <f>SUM(D5:D353)</f>
        <v>3976281.1915758685</v>
      </c>
      <c r="E355" s="169">
        <f t="shared" ref="E355:I355" si="7">SUM(E5:E353)</f>
        <v>4495971.8961492702</v>
      </c>
      <c r="F355" s="169">
        <f t="shared" si="7"/>
        <v>4603018.8460575845</v>
      </c>
      <c r="G355" s="169">
        <f t="shared" si="7"/>
        <v>3553801.3149709348</v>
      </c>
      <c r="H355" s="169">
        <f t="shared" si="7"/>
        <v>3344754.1787961726</v>
      </c>
      <c r="I355" s="169">
        <f t="shared" si="7"/>
        <v>0</v>
      </c>
      <c r="J355" s="169"/>
    </row>
    <row r="356" spans="1:10">
      <c r="A356" s="391" t="s">
        <v>1661</v>
      </c>
      <c r="B356" s="392"/>
      <c r="C356" s="169">
        <f>C355+C3</f>
        <v>14529118.389234122</v>
      </c>
      <c r="D356" s="169">
        <f t="shared" ref="D356:I356" si="8">D355+D3</f>
        <v>14915653.362476561</v>
      </c>
      <c r="E356" s="169">
        <f t="shared" si="8"/>
        <v>15331456.448785873</v>
      </c>
      <c r="F356" s="169">
        <f t="shared" si="8"/>
        <v>15351625.570639888</v>
      </c>
      <c r="G356" s="169">
        <f t="shared" si="8"/>
        <v>14861040.15253829</v>
      </c>
      <c r="H356" s="169">
        <f t="shared" si="8"/>
        <v>14667121.221491734</v>
      </c>
      <c r="I356" s="169" t="e">
        <f t="shared" si="8"/>
        <v>#DIV/0!</v>
      </c>
    </row>
    <row r="357" spans="1:10">
      <c r="B357" t="s">
        <v>1662</v>
      </c>
      <c r="C357" s="169" t="e">
        <f>SUM(C356:I356)</f>
        <v>#DIV/0!</v>
      </c>
    </row>
    <row r="358" spans="1:10">
      <c r="B358" t="s">
        <v>1663</v>
      </c>
      <c r="C358" s="169" t="e">
        <f>C357/7</f>
        <v>#DIV/0!</v>
      </c>
    </row>
    <row r="361" spans="1:10" ht="15.5">
      <c r="B361" s="344" t="s">
        <v>2</v>
      </c>
      <c r="C361" s="344" t="s">
        <v>1867</v>
      </c>
      <c r="D361" s="344" t="s">
        <v>1868</v>
      </c>
      <c r="E361" s="344" t="s">
        <v>1661</v>
      </c>
    </row>
    <row r="362" spans="1:10" ht="15.5">
      <c r="B362" s="347">
        <v>1</v>
      </c>
      <c r="C362" s="345">
        <f>C355</f>
        <v>3527346.2183334292</v>
      </c>
      <c r="D362" s="346">
        <f>C3</f>
        <v>11001772.170900693</v>
      </c>
      <c r="E362" s="345">
        <f>C362+D362</f>
        <v>14529118.389234122</v>
      </c>
    </row>
    <row r="363" spans="1:10" ht="15.5">
      <c r="B363" s="347">
        <v>2</v>
      </c>
      <c r="C363" s="345">
        <f>D355</f>
        <v>3976281.1915758685</v>
      </c>
      <c r="D363" s="346">
        <f>D3</f>
        <v>10939372.170900693</v>
      </c>
      <c r="E363" s="345">
        <f t="shared" ref="E363:E368" si="9">C363+D363</f>
        <v>14915653.362476561</v>
      </c>
    </row>
    <row r="364" spans="1:10" ht="15.5">
      <c r="B364" s="347">
        <v>3</v>
      </c>
      <c r="C364" s="345">
        <f>E355</f>
        <v>4495971.8961492702</v>
      </c>
      <c r="D364" s="346">
        <f>E3</f>
        <v>10835484.552636603</v>
      </c>
      <c r="E364" s="345">
        <f t="shared" si="9"/>
        <v>15331456.448785873</v>
      </c>
    </row>
    <row r="365" spans="1:10" ht="15.5">
      <c r="B365" s="347">
        <v>4</v>
      </c>
      <c r="C365" s="345">
        <f>F355</f>
        <v>4603018.8460575845</v>
      </c>
      <c r="D365" s="346">
        <f>F3</f>
        <v>10748606.724582303</v>
      </c>
      <c r="E365" s="345">
        <f t="shared" si="9"/>
        <v>15351625.570639888</v>
      </c>
    </row>
    <row r="366" spans="1:10" ht="15.5">
      <c r="B366" s="347">
        <v>5</v>
      </c>
      <c r="C366" s="345">
        <f>G355</f>
        <v>3553801.3149709348</v>
      </c>
      <c r="D366" s="346">
        <f>G3</f>
        <v>11307238.837567355</v>
      </c>
      <c r="E366" s="345">
        <f t="shared" si="9"/>
        <v>14861040.15253829</v>
      </c>
    </row>
    <row r="367" spans="1:10" ht="15.5">
      <c r="B367" s="347">
        <v>6</v>
      </c>
      <c r="C367" s="345">
        <f>H355</f>
        <v>3344754.1787961726</v>
      </c>
      <c r="D367" s="346">
        <f>H3</f>
        <v>11322367.042695561</v>
      </c>
      <c r="E367" s="345">
        <f t="shared" si="9"/>
        <v>14667121.221491734</v>
      </c>
    </row>
    <row r="368" spans="1:10" ht="15.5">
      <c r="B368" s="347">
        <v>7</v>
      </c>
      <c r="C368" s="345">
        <f>I355</f>
        <v>0</v>
      </c>
      <c r="D368" s="346" t="e">
        <f>I3</f>
        <v>#DIV/0!</v>
      </c>
      <c r="E368" s="345" t="e">
        <f t="shared" si="9"/>
        <v>#DIV/0!</v>
      </c>
    </row>
    <row r="369" spans="2:5" ht="15.5">
      <c r="B369" s="343"/>
      <c r="C369" s="345"/>
      <c r="D369" s="343"/>
      <c r="E369" s="345" t="e">
        <f>SUM(E362:E368)</f>
        <v>#DIV/0!</v>
      </c>
    </row>
  </sheetData>
  <mergeCells count="3">
    <mergeCell ref="C1:I1"/>
    <mergeCell ref="A355:B355"/>
    <mergeCell ref="A356:B356"/>
  </mergeCells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11C24-3C79-4254-A26D-4AD036CA6E85}">
  <dimension ref="A1:O51"/>
  <sheetViews>
    <sheetView topLeftCell="A44" workbookViewId="0">
      <selection activeCell="I12" sqref="I12"/>
    </sheetView>
  </sheetViews>
  <sheetFormatPr defaultColWidth="8.7265625" defaultRowHeight="14.5"/>
  <cols>
    <col min="1" max="1" width="5.26953125" style="6" customWidth="1"/>
    <col min="2" max="2" width="10.1796875" style="6" customWidth="1"/>
    <col min="3" max="3" width="19.453125" style="6" customWidth="1"/>
    <col min="4" max="4" width="11" style="7" customWidth="1"/>
    <col min="5" max="5" width="15.26953125" style="6" customWidth="1"/>
    <col min="6" max="6" width="16.1796875" style="6" customWidth="1"/>
    <col min="7" max="7" width="9.1796875" style="7" customWidth="1"/>
    <col min="8" max="8" width="17" style="6" customWidth="1"/>
    <col min="9" max="9" width="8.7265625" style="6"/>
    <col min="10" max="10" width="13.36328125" style="6" customWidth="1"/>
    <col min="11" max="15" width="14.453125" style="6" customWidth="1"/>
    <col min="16" max="17" width="9.81640625" style="6" bestFit="1" customWidth="1"/>
    <col min="18" max="16384" width="8.7265625" style="6"/>
  </cols>
  <sheetData>
    <row r="1" spans="1:15" s="10" customFormat="1" ht="43.5">
      <c r="A1" s="11" t="s">
        <v>12</v>
      </c>
      <c r="B1" s="11" t="s">
        <v>13</v>
      </c>
      <c r="C1" s="12" t="s">
        <v>14</v>
      </c>
      <c r="D1" s="11" t="s">
        <v>15</v>
      </c>
      <c r="E1" s="11" t="s">
        <v>16</v>
      </c>
      <c r="F1" s="11" t="s">
        <v>17</v>
      </c>
      <c r="G1" s="11" t="s">
        <v>18</v>
      </c>
      <c r="H1" s="11" t="s">
        <v>19</v>
      </c>
      <c r="J1" s="170" t="s">
        <v>13</v>
      </c>
      <c r="K1" s="170" t="s">
        <v>15</v>
      </c>
      <c r="L1" s="170" t="s">
        <v>16</v>
      </c>
      <c r="M1" s="170" t="s">
        <v>17</v>
      </c>
      <c r="N1" s="170" t="s">
        <v>18</v>
      </c>
      <c r="O1" s="170" t="s">
        <v>1664</v>
      </c>
    </row>
    <row r="2" spans="1:15" ht="12.65" customHeight="1">
      <c r="A2" s="16">
        <v>1</v>
      </c>
      <c r="B2" s="356" t="s">
        <v>20</v>
      </c>
      <c r="C2" s="15" t="s">
        <v>21</v>
      </c>
      <c r="D2" s="16">
        <v>15.51</v>
      </c>
      <c r="E2" s="17">
        <v>10000000</v>
      </c>
      <c r="F2" s="17">
        <f>D2*E2</f>
        <v>155100000</v>
      </c>
      <c r="G2" s="16">
        <v>20</v>
      </c>
      <c r="H2" s="17">
        <f>F2/G2</f>
        <v>7755000</v>
      </c>
      <c r="J2" s="171" t="s">
        <v>20</v>
      </c>
      <c r="K2" s="172">
        <v>493.24000000000007</v>
      </c>
      <c r="L2" s="173">
        <v>10000000</v>
      </c>
      <c r="M2" s="173">
        <v>4932400000.000001</v>
      </c>
      <c r="N2" s="172">
        <v>20</v>
      </c>
      <c r="O2" s="173">
        <v>246620000</v>
      </c>
    </row>
    <row r="3" spans="1:15" ht="12.65" customHeight="1">
      <c r="A3" s="16">
        <v>2</v>
      </c>
      <c r="B3" s="356"/>
      <c r="C3" s="15" t="s">
        <v>22</v>
      </c>
      <c r="D3" s="16">
        <v>13.33</v>
      </c>
      <c r="E3" s="17">
        <v>10000000</v>
      </c>
      <c r="F3" s="17">
        <f t="shared" ref="F3:F12" si="0">D3*E3</f>
        <v>133300000</v>
      </c>
      <c r="G3" s="16">
        <v>20</v>
      </c>
      <c r="H3" s="17">
        <f t="shared" ref="H3:H12" si="1">F3/G3</f>
        <v>6665000</v>
      </c>
      <c r="J3" s="174" t="s">
        <v>32</v>
      </c>
      <c r="K3" s="175">
        <v>911.8275000000001</v>
      </c>
      <c r="L3" s="176">
        <v>10000000</v>
      </c>
      <c r="M3" s="176">
        <v>9118275000.0000019</v>
      </c>
      <c r="N3" s="175">
        <v>20</v>
      </c>
      <c r="O3" s="176">
        <v>455913750.00000012</v>
      </c>
    </row>
    <row r="4" spans="1:15" ht="12.65" customHeight="1">
      <c r="A4" s="16">
        <v>3</v>
      </c>
      <c r="B4" s="356"/>
      <c r="C4" s="15" t="s">
        <v>23</v>
      </c>
      <c r="D4" s="16">
        <v>20.16</v>
      </c>
      <c r="E4" s="17">
        <v>10000000</v>
      </c>
      <c r="F4" s="17">
        <f t="shared" si="0"/>
        <v>201600000</v>
      </c>
      <c r="G4" s="16">
        <v>20</v>
      </c>
      <c r="H4" s="17">
        <f t="shared" si="1"/>
        <v>10080000</v>
      </c>
      <c r="J4" s="174" t="s">
        <v>52</v>
      </c>
      <c r="K4" s="175">
        <v>77.92</v>
      </c>
      <c r="L4" s="176">
        <v>10000000</v>
      </c>
      <c r="M4" s="176">
        <v>779200000</v>
      </c>
      <c r="N4" s="175">
        <v>20</v>
      </c>
      <c r="O4" s="176">
        <v>38960000</v>
      </c>
    </row>
    <row r="5" spans="1:15" ht="12.65" customHeight="1">
      <c r="A5" s="16">
        <v>4</v>
      </c>
      <c r="B5" s="356"/>
      <c r="C5" s="15" t="s">
        <v>24</v>
      </c>
      <c r="D5" s="16">
        <v>106.4</v>
      </c>
      <c r="E5" s="17">
        <v>10000000</v>
      </c>
      <c r="F5" s="17">
        <f t="shared" si="0"/>
        <v>1064000000</v>
      </c>
      <c r="G5" s="16">
        <v>20</v>
      </c>
      <c r="H5" s="17">
        <f t="shared" si="1"/>
        <v>53200000</v>
      </c>
      <c r="J5" s="174" t="s">
        <v>57</v>
      </c>
      <c r="K5" s="175">
        <v>763.51000000000022</v>
      </c>
      <c r="L5" s="176">
        <v>10000000</v>
      </c>
      <c r="M5" s="176">
        <v>7635100000.0000019</v>
      </c>
      <c r="N5" s="175">
        <v>20</v>
      </c>
      <c r="O5" s="176">
        <v>381755000.00000012</v>
      </c>
    </row>
    <row r="6" spans="1:15" ht="12.65" customHeight="1">
      <c r="A6" s="16">
        <v>5</v>
      </c>
      <c r="B6" s="356"/>
      <c r="C6" s="15" t="s">
        <v>25</v>
      </c>
      <c r="D6" s="16">
        <v>34.760000000000005</v>
      </c>
      <c r="E6" s="17">
        <v>10000000</v>
      </c>
      <c r="F6" s="17">
        <f t="shared" si="0"/>
        <v>347600000.00000006</v>
      </c>
      <c r="G6" s="16">
        <v>20</v>
      </c>
      <c r="H6" s="17">
        <f t="shared" si="1"/>
        <v>17380000.000000004</v>
      </c>
      <c r="J6" s="177" t="s">
        <v>67</v>
      </c>
      <c r="K6" s="178">
        <v>608.93999999999994</v>
      </c>
      <c r="L6" s="179">
        <v>10000000</v>
      </c>
      <c r="M6" s="179">
        <v>6089399999.999999</v>
      </c>
      <c r="N6" s="178">
        <v>20</v>
      </c>
      <c r="O6" s="179">
        <v>304469999.99999994</v>
      </c>
    </row>
    <row r="7" spans="1:15" ht="12.65" customHeight="1">
      <c r="A7" s="16">
        <v>6</v>
      </c>
      <c r="B7" s="356"/>
      <c r="C7" s="15" t="s">
        <v>26</v>
      </c>
      <c r="D7" s="16">
        <v>144.9</v>
      </c>
      <c r="E7" s="17">
        <v>10000000</v>
      </c>
      <c r="F7" s="17">
        <f t="shared" si="0"/>
        <v>1449000000</v>
      </c>
      <c r="G7" s="16">
        <v>20</v>
      </c>
      <c r="H7" s="17">
        <f t="shared" si="1"/>
        <v>72450000</v>
      </c>
      <c r="J7" s="177"/>
      <c r="K7" s="177"/>
      <c r="L7" s="352" t="s">
        <v>69</v>
      </c>
      <c r="M7" s="352"/>
      <c r="N7" s="352"/>
      <c r="O7" s="179">
        <f>SUM(O2:O6)</f>
        <v>1427718750.0000002</v>
      </c>
    </row>
    <row r="8" spans="1:15" ht="12.65" customHeight="1">
      <c r="A8" s="16">
        <v>7</v>
      </c>
      <c r="B8" s="356"/>
      <c r="C8" s="15" t="s">
        <v>27</v>
      </c>
      <c r="D8" s="16">
        <v>62.4</v>
      </c>
      <c r="E8" s="17">
        <v>10000000</v>
      </c>
      <c r="F8" s="17">
        <f t="shared" si="0"/>
        <v>624000000</v>
      </c>
      <c r="G8" s="16">
        <v>20</v>
      </c>
      <c r="H8" s="17">
        <f t="shared" si="1"/>
        <v>31200000</v>
      </c>
    </row>
    <row r="9" spans="1:15" ht="12.65" customHeight="1">
      <c r="A9" s="16">
        <v>8</v>
      </c>
      <c r="B9" s="356"/>
      <c r="C9" s="15" t="s">
        <v>28</v>
      </c>
      <c r="D9" s="16">
        <v>43.29</v>
      </c>
      <c r="E9" s="17">
        <v>10000000</v>
      </c>
      <c r="F9" s="17">
        <f t="shared" si="0"/>
        <v>432900000</v>
      </c>
      <c r="G9" s="16">
        <v>20</v>
      </c>
      <c r="H9" s="17">
        <f t="shared" si="1"/>
        <v>21645000</v>
      </c>
    </row>
    <row r="10" spans="1:15" ht="12.65" customHeight="1">
      <c r="A10" s="16">
        <v>9</v>
      </c>
      <c r="B10" s="356"/>
      <c r="C10" s="15" t="s">
        <v>29</v>
      </c>
      <c r="D10" s="16">
        <v>18.480000000000004</v>
      </c>
      <c r="E10" s="17">
        <v>10000000</v>
      </c>
      <c r="F10" s="17">
        <f t="shared" si="0"/>
        <v>184800000.00000003</v>
      </c>
      <c r="G10" s="16">
        <v>20</v>
      </c>
      <c r="H10" s="17">
        <f t="shared" si="1"/>
        <v>9240000.0000000019</v>
      </c>
    </row>
    <row r="11" spans="1:15" ht="12.65" customHeight="1">
      <c r="A11" s="16">
        <v>10</v>
      </c>
      <c r="B11" s="356"/>
      <c r="C11" s="15" t="s">
        <v>30</v>
      </c>
      <c r="D11" s="16">
        <v>16.38</v>
      </c>
      <c r="E11" s="17">
        <v>10000000</v>
      </c>
      <c r="F11" s="17">
        <f t="shared" si="0"/>
        <v>163800000</v>
      </c>
      <c r="G11" s="16">
        <v>20</v>
      </c>
      <c r="H11" s="17">
        <f t="shared" si="1"/>
        <v>8190000</v>
      </c>
    </row>
    <row r="12" spans="1:15" ht="12.65" customHeight="1">
      <c r="A12" s="16">
        <v>11</v>
      </c>
      <c r="B12" s="356"/>
      <c r="C12" s="15" t="s">
        <v>31</v>
      </c>
      <c r="D12" s="16">
        <v>17.63</v>
      </c>
      <c r="E12" s="17">
        <v>10000000</v>
      </c>
      <c r="F12" s="17">
        <f t="shared" si="0"/>
        <v>176300000</v>
      </c>
      <c r="G12" s="16">
        <v>20</v>
      </c>
      <c r="H12" s="17">
        <f t="shared" si="1"/>
        <v>8815000</v>
      </c>
    </row>
    <row r="13" spans="1:15" ht="12.65" customHeight="1">
      <c r="A13" s="13"/>
      <c r="B13" s="14"/>
      <c r="C13" s="15"/>
      <c r="D13" s="16"/>
      <c r="E13" s="17"/>
      <c r="F13" s="13"/>
      <c r="G13" s="16"/>
      <c r="H13" s="13"/>
    </row>
    <row r="14" spans="1:15" ht="12.65" customHeight="1">
      <c r="A14" s="16">
        <v>12</v>
      </c>
      <c r="B14" s="357" t="s">
        <v>32</v>
      </c>
      <c r="C14" s="15" t="s">
        <v>33</v>
      </c>
      <c r="D14" s="16">
        <v>15.6</v>
      </c>
      <c r="E14" s="17">
        <v>10000000</v>
      </c>
      <c r="F14" s="17">
        <f t="shared" ref="F14:F32" si="2">D14*E14</f>
        <v>156000000</v>
      </c>
      <c r="G14" s="16">
        <v>20</v>
      </c>
      <c r="H14" s="17">
        <f t="shared" ref="H14:H32" si="3">F14/G14</f>
        <v>7800000</v>
      </c>
    </row>
    <row r="15" spans="1:15" ht="12.65" customHeight="1">
      <c r="A15" s="16">
        <v>13</v>
      </c>
      <c r="B15" s="357"/>
      <c r="C15" s="15" t="s">
        <v>34</v>
      </c>
      <c r="D15" s="16">
        <v>16</v>
      </c>
      <c r="E15" s="17">
        <v>10000000</v>
      </c>
      <c r="F15" s="17">
        <f t="shared" si="2"/>
        <v>160000000</v>
      </c>
      <c r="G15" s="16">
        <v>20</v>
      </c>
      <c r="H15" s="17">
        <f t="shared" si="3"/>
        <v>8000000</v>
      </c>
    </row>
    <row r="16" spans="1:15" ht="12.65" customHeight="1">
      <c r="A16" s="16">
        <v>14</v>
      </c>
      <c r="B16" s="357"/>
      <c r="C16" s="15" t="s">
        <v>35</v>
      </c>
      <c r="D16" s="16">
        <v>16</v>
      </c>
      <c r="E16" s="17">
        <v>10000000</v>
      </c>
      <c r="F16" s="17">
        <f t="shared" si="2"/>
        <v>160000000</v>
      </c>
      <c r="G16" s="16">
        <v>20</v>
      </c>
      <c r="H16" s="17">
        <f t="shared" si="3"/>
        <v>8000000</v>
      </c>
    </row>
    <row r="17" spans="1:8" ht="12.65" customHeight="1">
      <c r="A17" s="16">
        <v>15</v>
      </c>
      <c r="B17" s="357"/>
      <c r="C17" s="15" t="s">
        <v>36</v>
      </c>
      <c r="D17" s="16">
        <v>18.239999999999998</v>
      </c>
      <c r="E17" s="17">
        <v>10000000</v>
      </c>
      <c r="F17" s="17">
        <f t="shared" si="2"/>
        <v>182399999.99999997</v>
      </c>
      <c r="G17" s="16">
        <v>20</v>
      </c>
      <c r="H17" s="17">
        <f t="shared" si="3"/>
        <v>9119999.9999999981</v>
      </c>
    </row>
    <row r="18" spans="1:8" ht="12.65" customHeight="1">
      <c r="A18" s="16">
        <v>16</v>
      </c>
      <c r="B18" s="357"/>
      <c r="C18" s="15" t="s">
        <v>37</v>
      </c>
      <c r="D18" s="16">
        <v>15.2</v>
      </c>
      <c r="E18" s="17">
        <v>10000000</v>
      </c>
      <c r="F18" s="17">
        <f t="shared" si="2"/>
        <v>152000000</v>
      </c>
      <c r="G18" s="16">
        <v>20</v>
      </c>
      <c r="H18" s="17">
        <f t="shared" si="3"/>
        <v>7600000</v>
      </c>
    </row>
    <row r="19" spans="1:8" ht="12.65" customHeight="1">
      <c r="A19" s="16">
        <v>17</v>
      </c>
      <c r="B19" s="357"/>
      <c r="C19" s="15" t="s">
        <v>38</v>
      </c>
      <c r="D19" s="16">
        <v>15.839999999999998</v>
      </c>
      <c r="E19" s="17">
        <v>10000000</v>
      </c>
      <c r="F19" s="17">
        <f t="shared" si="2"/>
        <v>158399999.99999997</v>
      </c>
      <c r="G19" s="16">
        <v>20</v>
      </c>
      <c r="H19" s="17">
        <f t="shared" si="3"/>
        <v>7919999.9999999981</v>
      </c>
    </row>
    <row r="20" spans="1:8" ht="12.65" customHeight="1">
      <c r="A20" s="16">
        <v>18</v>
      </c>
      <c r="B20" s="357"/>
      <c r="C20" s="15" t="s">
        <v>39</v>
      </c>
      <c r="D20" s="16">
        <v>9.8999999999999986</v>
      </c>
      <c r="E20" s="17">
        <v>10000000</v>
      </c>
      <c r="F20" s="17">
        <f t="shared" si="2"/>
        <v>98999999.999999985</v>
      </c>
      <c r="G20" s="16">
        <v>20</v>
      </c>
      <c r="H20" s="17">
        <f t="shared" si="3"/>
        <v>4949999.9999999991</v>
      </c>
    </row>
    <row r="21" spans="1:8" ht="12.65" customHeight="1">
      <c r="A21" s="16">
        <v>19</v>
      </c>
      <c r="B21" s="357"/>
      <c r="C21" s="15" t="s">
        <v>40</v>
      </c>
      <c r="D21" s="16">
        <v>15.390000000000002</v>
      </c>
      <c r="E21" s="17">
        <v>10000000</v>
      </c>
      <c r="F21" s="17">
        <f t="shared" si="2"/>
        <v>153900000.00000003</v>
      </c>
      <c r="G21" s="16">
        <v>20</v>
      </c>
      <c r="H21" s="17">
        <f t="shared" si="3"/>
        <v>7695000.0000000019</v>
      </c>
    </row>
    <row r="22" spans="1:8" ht="12.65" customHeight="1">
      <c r="A22" s="16">
        <v>20</v>
      </c>
      <c r="B22" s="357"/>
      <c r="C22" s="15" t="s">
        <v>41</v>
      </c>
      <c r="D22" s="16">
        <v>33.630000000000003</v>
      </c>
      <c r="E22" s="17">
        <v>10000000</v>
      </c>
      <c r="F22" s="17">
        <f t="shared" si="2"/>
        <v>336300000</v>
      </c>
      <c r="G22" s="16">
        <v>20</v>
      </c>
      <c r="H22" s="17">
        <f t="shared" si="3"/>
        <v>16815000</v>
      </c>
    </row>
    <row r="23" spans="1:8" ht="12.65" customHeight="1">
      <c r="A23" s="16">
        <v>21</v>
      </c>
      <c r="B23" s="357"/>
      <c r="C23" s="15" t="s">
        <v>42</v>
      </c>
      <c r="D23" s="16">
        <v>82.170000000000016</v>
      </c>
      <c r="E23" s="17">
        <v>10000000</v>
      </c>
      <c r="F23" s="17">
        <f t="shared" si="2"/>
        <v>821700000.00000012</v>
      </c>
      <c r="G23" s="16">
        <v>20</v>
      </c>
      <c r="H23" s="17">
        <f t="shared" si="3"/>
        <v>41085000.000000007</v>
      </c>
    </row>
    <row r="24" spans="1:8" ht="12.65" customHeight="1">
      <c r="A24" s="16">
        <v>22</v>
      </c>
      <c r="B24" s="357"/>
      <c r="C24" s="15" t="s">
        <v>43</v>
      </c>
      <c r="D24" s="16">
        <v>22.880000000000003</v>
      </c>
      <c r="E24" s="17">
        <v>10000000</v>
      </c>
      <c r="F24" s="17">
        <f t="shared" si="2"/>
        <v>228800000.00000003</v>
      </c>
      <c r="G24" s="16">
        <v>20</v>
      </c>
      <c r="H24" s="17">
        <f t="shared" si="3"/>
        <v>11440000.000000002</v>
      </c>
    </row>
    <row r="25" spans="1:8" ht="12.65" customHeight="1">
      <c r="A25" s="16">
        <v>23</v>
      </c>
      <c r="B25" s="357"/>
      <c r="C25" s="15" t="s">
        <v>44</v>
      </c>
      <c r="D25" s="16">
        <v>21.6</v>
      </c>
      <c r="E25" s="17">
        <v>10000000</v>
      </c>
      <c r="F25" s="17">
        <f t="shared" si="2"/>
        <v>216000000</v>
      </c>
      <c r="G25" s="16">
        <v>20</v>
      </c>
      <c r="H25" s="17">
        <f t="shared" si="3"/>
        <v>10800000</v>
      </c>
    </row>
    <row r="26" spans="1:8" ht="12.65" customHeight="1">
      <c r="A26" s="16">
        <v>24</v>
      </c>
      <c r="B26" s="357"/>
      <c r="C26" s="15" t="s">
        <v>45</v>
      </c>
      <c r="D26" s="16">
        <v>77.025000000000006</v>
      </c>
      <c r="E26" s="17">
        <v>10000000</v>
      </c>
      <c r="F26" s="17">
        <f t="shared" si="2"/>
        <v>770250000</v>
      </c>
      <c r="G26" s="16">
        <v>20</v>
      </c>
      <c r="H26" s="17">
        <f t="shared" si="3"/>
        <v>38512500</v>
      </c>
    </row>
    <row r="27" spans="1:8" ht="12.65" customHeight="1">
      <c r="A27" s="16">
        <v>25</v>
      </c>
      <c r="B27" s="357"/>
      <c r="C27" s="15" t="s">
        <v>46</v>
      </c>
      <c r="D27" s="16">
        <v>22.712500000000002</v>
      </c>
      <c r="E27" s="17">
        <v>10000000</v>
      </c>
      <c r="F27" s="17">
        <f t="shared" si="2"/>
        <v>227125000.00000003</v>
      </c>
      <c r="G27" s="16">
        <v>20</v>
      </c>
      <c r="H27" s="17">
        <f t="shared" si="3"/>
        <v>11356250.000000002</v>
      </c>
    </row>
    <row r="28" spans="1:8" ht="12.65" customHeight="1">
      <c r="A28" s="16">
        <v>26</v>
      </c>
      <c r="B28" s="357"/>
      <c r="C28" s="15" t="s">
        <v>47</v>
      </c>
      <c r="D28" s="16">
        <v>31.9</v>
      </c>
      <c r="E28" s="17">
        <v>10000000</v>
      </c>
      <c r="F28" s="17">
        <f t="shared" si="2"/>
        <v>319000000</v>
      </c>
      <c r="G28" s="16">
        <v>20</v>
      </c>
      <c r="H28" s="17">
        <f t="shared" si="3"/>
        <v>15950000</v>
      </c>
    </row>
    <row r="29" spans="1:8" ht="12.65" customHeight="1">
      <c r="A29" s="16">
        <v>27</v>
      </c>
      <c r="B29" s="357"/>
      <c r="C29" s="15" t="s">
        <v>48</v>
      </c>
      <c r="D29" s="16">
        <v>292.8</v>
      </c>
      <c r="E29" s="17">
        <v>10000000</v>
      </c>
      <c r="F29" s="17">
        <f t="shared" si="2"/>
        <v>2928000000</v>
      </c>
      <c r="G29" s="16">
        <v>20</v>
      </c>
      <c r="H29" s="17">
        <f t="shared" si="3"/>
        <v>146400000</v>
      </c>
    </row>
    <row r="30" spans="1:8" ht="12.65" customHeight="1">
      <c r="A30" s="16">
        <v>28</v>
      </c>
      <c r="B30" s="357"/>
      <c r="C30" s="15" t="s">
        <v>49</v>
      </c>
      <c r="D30" s="16">
        <v>119.18</v>
      </c>
      <c r="E30" s="17">
        <v>10000000</v>
      </c>
      <c r="F30" s="17">
        <f t="shared" si="2"/>
        <v>1191800000</v>
      </c>
      <c r="G30" s="16">
        <v>20</v>
      </c>
      <c r="H30" s="17">
        <f t="shared" si="3"/>
        <v>59590000</v>
      </c>
    </row>
    <row r="31" spans="1:8" ht="12.65" customHeight="1">
      <c r="A31" s="16">
        <v>29</v>
      </c>
      <c r="B31" s="357"/>
      <c r="C31" s="15" t="s">
        <v>50</v>
      </c>
      <c r="D31" s="16">
        <v>39.359999999999992</v>
      </c>
      <c r="E31" s="17">
        <v>10000000</v>
      </c>
      <c r="F31" s="17">
        <f t="shared" si="2"/>
        <v>393599999.99999994</v>
      </c>
      <c r="G31" s="16">
        <v>20</v>
      </c>
      <c r="H31" s="17">
        <f t="shared" si="3"/>
        <v>19679999.999999996</v>
      </c>
    </row>
    <row r="32" spans="1:8" ht="12.65" customHeight="1">
      <c r="A32" s="16">
        <v>30</v>
      </c>
      <c r="B32" s="357"/>
      <c r="C32" s="15" t="s">
        <v>51</v>
      </c>
      <c r="D32" s="16">
        <v>46.4</v>
      </c>
      <c r="E32" s="17">
        <v>10000000</v>
      </c>
      <c r="F32" s="17">
        <f t="shared" si="2"/>
        <v>464000000</v>
      </c>
      <c r="G32" s="16">
        <v>20</v>
      </c>
      <c r="H32" s="17">
        <f t="shared" si="3"/>
        <v>23200000</v>
      </c>
    </row>
    <row r="33" spans="1:8" ht="12.65" customHeight="1">
      <c r="A33" s="13"/>
      <c r="B33" s="13"/>
      <c r="C33" s="13"/>
      <c r="D33" s="16"/>
      <c r="E33" s="13"/>
      <c r="F33" s="13"/>
      <c r="G33" s="16"/>
      <c r="H33" s="13"/>
    </row>
    <row r="34" spans="1:8" ht="12.65" customHeight="1">
      <c r="A34" s="16">
        <v>31</v>
      </c>
      <c r="B34" s="357" t="s">
        <v>52</v>
      </c>
      <c r="C34" s="15" t="s">
        <v>53</v>
      </c>
      <c r="D34" s="16">
        <v>18.239999999999998</v>
      </c>
      <c r="E34" s="17">
        <v>10000000</v>
      </c>
      <c r="F34" s="17">
        <f t="shared" ref="F34:F37" si="4">D34*E34</f>
        <v>182399999.99999997</v>
      </c>
      <c r="G34" s="16">
        <v>20</v>
      </c>
      <c r="H34" s="17">
        <f t="shared" ref="H34:H37" si="5">F34/G34</f>
        <v>9119999.9999999981</v>
      </c>
    </row>
    <row r="35" spans="1:8" ht="12.65" customHeight="1">
      <c r="A35" s="16">
        <v>32</v>
      </c>
      <c r="B35" s="357"/>
      <c r="C35" s="15" t="s">
        <v>54</v>
      </c>
      <c r="D35" s="16">
        <v>15.2</v>
      </c>
      <c r="E35" s="17">
        <v>10000000</v>
      </c>
      <c r="F35" s="17">
        <f t="shared" si="4"/>
        <v>152000000</v>
      </c>
      <c r="G35" s="16">
        <v>20</v>
      </c>
      <c r="H35" s="17">
        <f t="shared" si="5"/>
        <v>7600000</v>
      </c>
    </row>
    <row r="36" spans="1:8" ht="12.65" customHeight="1">
      <c r="A36" s="16">
        <v>33</v>
      </c>
      <c r="B36" s="357"/>
      <c r="C36" s="15" t="s">
        <v>55</v>
      </c>
      <c r="D36" s="16">
        <v>22.880000000000003</v>
      </c>
      <c r="E36" s="17">
        <v>10000000</v>
      </c>
      <c r="F36" s="17">
        <f t="shared" si="4"/>
        <v>228800000.00000003</v>
      </c>
      <c r="G36" s="16">
        <v>20</v>
      </c>
      <c r="H36" s="17">
        <f t="shared" si="5"/>
        <v>11440000.000000002</v>
      </c>
    </row>
    <row r="37" spans="1:8" ht="12.65" customHeight="1">
      <c r="A37" s="16">
        <v>34</v>
      </c>
      <c r="B37" s="357"/>
      <c r="C37" s="15" t="s">
        <v>56</v>
      </c>
      <c r="D37" s="16">
        <v>21.6</v>
      </c>
      <c r="E37" s="17">
        <v>10000000</v>
      </c>
      <c r="F37" s="17">
        <f t="shared" si="4"/>
        <v>216000000</v>
      </c>
      <c r="G37" s="16">
        <v>20</v>
      </c>
      <c r="H37" s="17">
        <f t="shared" si="5"/>
        <v>10800000</v>
      </c>
    </row>
    <row r="38" spans="1:8" ht="12.65" customHeight="1">
      <c r="A38" s="13"/>
      <c r="B38" s="13"/>
      <c r="C38" s="15"/>
      <c r="D38" s="16"/>
      <c r="E38" s="13"/>
      <c r="F38" s="13"/>
      <c r="G38" s="16"/>
      <c r="H38" s="13"/>
    </row>
    <row r="39" spans="1:8" ht="12.65" customHeight="1">
      <c r="A39" s="16">
        <v>35</v>
      </c>
      <c r="B39" s="357" t="s">
        <v>57</v>
      </c>
      <c r="C39" s="15" t="s">
        <v>58</v>
      </c>
      <c r="D39" s="16">
        <v>44</v>
      </c>
      <c r="E39" s="17">
        <v>10000000</v>
      </c>
      <c r="F39" s="17">
        <f t="shared" ref="F39:F48" si="6">D39*E39</f>
        <v>440000000</v>
      </c>
      <c r="G39" s="16">
        <v>20</v>
      </c>
      <c r="H39" s="17">
        <f t="shared" ref="H39:H48" si="7">F39/G39</f>
        <v>22000000</v>
      </c>
    </row>
    <row r="40" spans="1:8" ht="12.65" customHeight="1">
      <c r="A40" s="16">
        <v>36</v>
      </c>
      <c r="B40" s="357"/>
      <c r="C40" s="15" t="s">
        <v>59</v>
      </c>
      <c r="D40" s="16">
        <v>59.400000000000006</v>
      </c>
      <c r="E40" s="17">
        <v>10000000</v>
      </c>
      <c r="F40" s="17">
        <f t="shared" si="6"/>
        <v>594000000</v>
      </c>
      <c r="G40" s="16">
        <v>20</v>
      </c>
      <c r="H40" s="17">
        <f t="shared" si="7"/>
        <v>29700000</v>
      </c>
    </row>
    <row r="41" spans="1:8" ht="12.65" customHeight="1">
      <c r="A41" s="16">
        <v>37</v>
      </c>
      <c r="B41" s="357"/>
      <c r="C41" s="15" t="s">
        <v>60</v>
      </c>
      <c r="D41" s="16">
        <v>18.239999999999998</v>
      </c>
      <c r="E41" s="17">
        <v>10000000</v>
      </c>
      <c r="F41" s="17">
        <f t="shared" si="6"/>
        <v>182399999.99999997</v>
      </c>
      <c r="G41" s="16">
        <v>20</v>
      </c>
      <c r="H41" s="17">
        <f t="shared" si="7"/>
        <v>9119999.9999999981</v>
      </c>
    </row>
    <row r="42" spans="1:8" ht="12.65" customHeight="1">
      <c r="A42" s="16">
        <v>38</v>
      </c>
      <c r="B42" s="357"/>
      <c r="C42" s="15" t="s">
        <v>61</v>
      </c>
      <c r="D42" s="16">
        <v>15.2</v>
      </c>
      <c r="E42" s="17">
        <v>10000000</v>
      </c>
      <c r="F42" s="17">
        <f t="shared" si="6"/>
        <v>152000000</v>
      </c>
      <c r="G42" s="16">
        <v>20</v>
      </c>
      <c r="H42" s="17">
        <f t="shared" si="7"/>
        <v>7600000</v>
      </c>
    </row>
    <row r="43" spans="1:8" ht="12.65" customHeight="1">
      <c r="A43" s="16">
        <v>39</v>
      </c>
      <c r="B43" s="357"/>
      <c r="C43" s="15" t="s">
        <v>62</v>
      </c>
      <c r="D43" s="16">
        <v>391.6</v>
      </c>
      <c r="E43" s="17">
        <v>10000000</v>
      </c>
      <c r="F43" s="17">
        <f t="shared" si="6"/>
        <v>3916000000</v>
      </c>
      <c r="G43" s="16">
        <v>20</v>
      </c>
      <c r="H43" s="17">
        <f t="shared" si="7"/>
        <v>195800000</v>
      </c>
    </row>
    <row r="44" spans="1:8" ht="12.65" customHeight="1">
      <c r="A44" s="16">
        <v>40</v>
      </c>
      <c r="B44" s="357"/>
      <c r="C44" s="15" t="s">
        <v>63</v>
      </c>
      <c r="D44" s="16">
        <v>15.6</v>
      </c>
      <c r="E44" s="17">
        <v>10000000</v>
      </c>
      <c r="F44" s="17">
        <f t="shared" si="6"/>
        <v>156000000</v>
      </c>
      <c r="G44" s="16">
        <v>20</v>
      </c>
      <c r="H44" s="17">
        <f t="shared" si="7"/>
        <v>7800000</v>
      </c>
    </row>
    <row r="45" spans="1:8" ht="12.65" customHeight="1">
      <c r="A45" s="16">
        <v>41</v>
      </c>
      <c r="B45" s="357"/>
      <c r="C45" s="15" t="s">
        <v>64</v>
      </c>
      <c r="D45" s="16">
        <v>30.810000000000002</v>
      </c>
      <c r="E45" s="17">
        <v>10000000</v>
      </c>
      <c r="F45" s="17">
        <f t="shared" si="6"/>
        <v>308100000</v>
      </c>
      <c r="G45" s="16">
        <v>20</v>
      </c>
      <c r="H45" s="17">
        <f t="shared" si="7"/>
        <v>15405000</v>
      </c>
    </row>
    <row r="46" spans="1:8" ht="12.65" customHeight="1">
      <c r="A46" s="16">
        <v>42</v>
      </c>
      <c r="B46" s="357"/>
      <c r="C46" s="15" t="s">
        <v>47</v>
      </c>
      <c r="D46" s="16">
        <v>144.18</v>
      </c>
      <c r="E46" s="17">
        <v>10000000</v>
      </c>
      <c r="F46" s="17">
        <f t="shared" si="6"/>
        <v>1441800000</v>
      </c>
      <c r="G46" s="16">
        <v>20</v>
      </c>
      <c r="H46" s="17">
        <f t="shared" si="7"/>
        <v>72090000</v>
      </c>
    </row>
    <row r="47" spans="1:8" ht="12.65" customHeight="1">
      <c r="A47" s="16">
        <v>43</v>
      </c>
      <c r="B47" s="357"/>
      <c r="C47" s="15" t="s">
        <v>65</v>
      </c>
      <c r="D47" s="16">
        <v>22.880000000000003</v>
      </c>
      <c r="E47" s="17">
        <v>10000000</v>
      </c>
      <c r="F47" s="17">
        <f t="shared" si="6"/>
        <v>228800000.00000003</v>
      </c>
      <c r="G47" s="16">
        <v>20</v>
      </c>
      <c r="H47" s="17">
        <f t="shared" si="7"/>
        <v>11440000.000000002</v>
      </c>
    </row>
    <row r="48" spans="1:8" ht="12.65" customHeight="1">
      <c r="A48" s="16">
        <v>44</v>
      </c>
      <c r="B48" s="357"/>
      <c r="C48" s="15" t="s">
        <v>66</v>
      </c>
      <c r="D48" s="16">
        <v>21.6</v>
      </c>
      <c r="E48" s="17">
        <v>10000000</v>
      </c>
      <c r="F48" s="17">
        <f t="shared" si="6"/>
        <v>216000000</v>
      </c>
      <c r="G48" s="16">
        <v>20</v>
      </c>
      <c r="H48" s="17">
        <f t="shared" si="7"/>
        <v>10800000</v>
      </c>
    </row>
    <row r="49" spans="1:8" ht="12.65" customHeight="1">
      <c r="A49" s="13"/>
      <c r="B49" s="13"/>
      <c r="C49" s="15"/>
      <c r="D49" s="16"/>
      <c r="E49" s="13"/>
      <c r="F49" s="13"/>
      <c r="G49" s="16"/>
      <c r="H49" s="13"/>
    </row>
    <row r="50" spans="1:8" ht="12.65" customHeight="1">
      <c r="A50" s="16">
        <v>45</v>
      </c>
      <c r="B50" s="16" t="s">
        <v>67</v>
      </c>
      <c r="C50" s="15" t="s">
        <v>68</v>
      </c>
      <c r="D50" s="16">
        <v>608.93999999999994</v>
      </c>
      <c r="E50" s="17">
        <v>10000000</v>
      </c>
      <c r="F50" s="17">
        <f t="shared" ref="F50" si="8">D50*E50</f>
        <v>6089399999.999999</v>
      </c>
      <c r="G50" s="16">
        <v>20</v>
      </c>
      <c r="H50" s="17">
        <f t="shared" ref="H50" si="9">F50/G50</f>
        <v>304469999.99999994</v>
      </c>
    </row>
    <row r="51" spans="1:8">
      <c r="A51" s="13"/>
      <c r="B51" s="13"/>
      <c r="C51" s="13"/>
      <c r="D51" s="16"/>
      <c r="E51" s="353" t="s">
        <v>69</v>
      </c>
      <c r="F51" s="354"/>
      <c r="G51" s="355"/>
      <c r="H51" s="18">
        <f>SUM(H2:H50)</f>
        <v>1427718750</v>
      </c>
    </row>
  </sheetData>
  <mergeCells count="6">
    <mergeCell ref="L7:N7"/>
    <mergeCell ref="E51:G51"/>
    <mergeCell ref="B2:B12"/>
    <mergeCell ref="B14:B32"/>
    <mergeCell ref="B34:B37"/>
    <mergeCell ref="B39:B4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6F37F-5327-474C-98DA-1606EDAE7317}">
  <dimension ref="A1:N1603"/>
  <sheetViews>
    <sheetView view="pageBreakPreview" topLeftCell="A410" zoomScale="85" zoomScaleNormal="100" zoomScaleSheetLayoutView="85" workbookViewId="0">
      <selection activeCell="N1272" sqref="N1272"/>
    </sheetView>
  </sheetViews>
  <sheetFormatPr defaultColWidth="8.7265625" defaultRowHeight="14.5"/>
  <cols>
    <col min="1" max="1" width="5.54296875" style="6" customWidth="1"/>
    <col min="2" max="2" width="27.90625" style="6" customWidth="1"/>
    <col min="3" max="3" width="7.81640625" style="6" customWidth="1"/>
    <col min="4" max="4" width="16.54296875" style="6" customWidth="1"/>
    <col min="5" max="5" width="15.453125" style="6" customWidth="1"/>
    <col min="6" max="6" width="8.1796875" style="6" customWidth="1"/>
    <col min="7" max="7" width="14.6328125" style="6" customWidth="1"/>
    <col min="8" max="8" width="5.54296875" style="6" customWidth="1"/>
    <col min="9" max="9" width="27.90625" style="6" customWidth="1"/>
    <col min="10" max="10" width="7.81640625" style="6" customWidth="1"/>
    <col min="11" max="11" width="16.54296875" style="6" customWidth="1"/>
    <col min="12" max="12" width="15.36328125" style="6" customWidth="1"/>
    <col min="13" max="13" width="8.1796875" style="6" customWidth="1"/>
    <col min="14" max="14" width="14.6328125" style="6" customWidth="1"/>
    <col min="15" max="16384" width="8.7265625" style="6"/>
  </cols>
  <sheetData>
    <row r="1" spans="1:14" ht="15" thickBot="1">
      <c r="B1" s="6" t="s">
        <v>1671</v>
      </c>
      <c r="I1" s="6" t="s">
        <v>1672</v>
      </c>
    </row>
    <row r="2" spans="1:14" ht="44" thickBot="1">
      <c r="A2" s="358" t="s">
        <v>70</v>
      </c>
      <c r="B2" s="363" t="s">
        <v>71</v>
      </c>
      <c r="C2" s="358" t="s">
        <v>72</v>
      </c>
      <c r="D2" s="361" t="s">
        <v>73</v>
      </c>
      <c r="E2" s="32" t="s">
        <v>74</v>
      </c>
      <c r="F2" s="29" t="s">
        <v>75</v>
      </c>
      <c r="G2" s="29" t="s">
        <v>76</v>
      </c>
      <c r="H2" s="358" t="s">
        <v>70</v>
      </c>
      <c r="I2" s="363" t="s">
        <v>71</v>
      </c>
      <c r="J2" s="358" t="s">
        <v>72</v>
      </c>
      <c r="K2" s="361" t="s">
        <v>73</v>
      </c>
      <c r="L2" s="32" t="s">
        <v>74</v>
      </c>
      <c r="M2" s="29" t="s">
        <v>75</v>
      </c>
      <c r="N2" s="29" t="s">
        <v>76</v>
      </c>
    </row>
    <row r="3" spans="1:14" ht="15" thickBot="1">
      <c r="A3" s="359"/>
      <c r="B3" s="364"/>
      <c r="C3" s="360"/>
      <c r="D3" s="362"/>
      <c r="E3" s="30" t="s">
        <v>77</v>
      </c>
      <c r="F3" s="30" t="s">
        <v>78</v>
      </c>
      <c r="G3" s="30" t="s">
        <v>77</v>
      </c>
      <c r="H3" s="359"/>
      <c r="I3" s="364"/>
      <c r="J3" s="360"/>
      <c r="K3" s="362"/>
      <c r="L3" s="30" t="s">
        <v>77</v>
      </c>
      <c r="M3" s="30" t="s">
        <v>78</v>
      </c>
      <c r="N3" s="30" t="s">
        <v>77</v>
      </c>
    </row>
    <row r="4" spans="1:14" ht="15" thickTop="1"/>
    <row r="5" spans="1:14">
      <c r="A5" s="25"/>
      <c r="B5" s="8" t="s">
        <v>79</v>
      </c>
      <c r="C5" s="8"/>
      <c r="D5" s="25"/>
      <c r="H5" s="25"/>
      <c r="I5" s="8" t="s">
        <v>79</v>
      </c>
      <c r="J5" s="8"/>
      <c r="K5" s="25"/>
    </row>
    <row r="6" spans="1:14">
      <c r="A6" s="19">
        <v>1</v>
      </c>
      <c r="B6" s="8" t="s">
        <v>80</v>
      </c>
      <c r="C6" s="19">
        <v>2</v>
      </c>
      <c r="D6" s="9">
        <v>8000000</v>
      </c>
      <c r="E6" s="9">
        <f>C6*D6</f>
        <v>16000000</v>
      </c>
      <c r="F6" s="7">
        <v>5</v>
      </c>
      <c r="G6" s="9">
        <f>E6/F6</f>
        <v>3200000</v>
      </c>
      <c r="H6" s="19">
        <v>12</v>
      </c>
      <c r="I6" s="8" t="s">
        <v>91</v>
      </c>
      <c r="J6" s="19">
        <v>1</v>
      </c>
      <c r="K6" s="9">
        <v>52500000</v>
      </c>
      <c r="L6" s="9">
        <f t="shared" ref="L6:L10" si="0">J6*K6</f>
        <v>52500000</v>
      </c>
      <c r="M6" s="7">
        <v>5</v>
      </c>
      <c r="N6" s="9">
        <f t="shared" ref="N6:N10" si="1">L6/M6</f>
        <v>10500000</v>
      </c>
    </row>
    <row r="7" spans="1:14">
      <c r="A7" s="19">
        <v>2</v>
      </c>
      <c r="B7" s="8" t="s">
        <v>81</v>
      </c>
      <c r="C7" s="19">
        <v>3</v>
      </c>
      <c r="D7" s="9">
        <v>8000000</v>
      </c>
      <c r="E7" s="9">
        <f t="shared" ref="E7:E32" si="2">C7*D7</f>
        <v>24000000</v>
      </c>
      <c r="F7" s="7">
        <v>5</v>
      </c>
      <c r="G7" s="9">
        <f t="shared" ref="G7:G32" si="3">E7/F7</f>
        <v>4800000</v>
      </c>
      <c r="H7" s="19">
        <v>13</v>
      </c>
      <c r="I7" s="8" t="s">
        <v>92</v>
      </c>
      <c r="J7" s="19">
        <v>1</v>
      </c>
      <c r="K7" s="9">
        <v>900000</v>
      </c>
      <c r="L7" s="9">
        <f t="shared" si="0"/>
        <v>900000</v>
      </c>
      <c r="M7" s="7">
        <v>5</v>
      </c>
      <c r="N7" s="9">
        <f t="shared" si="1"/>
        <v>180000</v>
      </c>
    </row>
    <row r="8" spans="1:14">
      <c r="A8" s="19">
        <v>3</v>
      </c>
      <c r="B8" s="8" t="s">
        <v>82</v>
      </c>
      <c r="C8" s="19">
        <v>11</v>
      </c>
      <c r="D8" s="9">
        <v>2000000</v>
      </c>
      <c r="E8" s="9">
        <f t="shared" si="2"/>
        <v>22000000</v>
      </c>
      <c r="F8" s="7">
        <v>5</v>
      </c>
      <c r="G8" s="9">
        <f t="shared" si="3"/>
        <v>4400000</v>
      </c>
      <c r="H8" s="19">
        <v>15</v>
      </c>
      <c r="I8" s="8" t="s">
        <v>94</v>
      </c>
      <c r="J8" s="19">
        <v>1</v>
      </c>
      <c r="K8" s="9">
        <v>2700000</v>
      </c>
      <c r="L8" s="9">
        <f t="shared" si="0"/>
        <v>2700000</v>
      </c>
      <c r="M8" s="7">
        <v>5</v>
      </c>
      <c r="N8" s="9">
        <f t="shared" si="1"/>
        <v>540000</v>
      </c>
    </row>
    <row r="9" spans="1:14">
      <c r="A9" s="19">
        <v>4</v>
      </c>
      <c r="B9" s="8" t="s">
        <v>83</v>
      </c>
      <c r="C9" s="19">
        <v>1</v>
      </c>
      <c r="D9" s="9">
        <v>3000000</v>
      </c>
      <c r="E9" s="9">
        <f t="shared" si="2"/>
        <v>3000000</v>
      </c>
      <c r="F9" s="7">
        <v>5</v>
      </c>
      <c r="G9" s="9">
        <f t="shared" si="3"/>
        <v>600000</v>
      </c>
      <c r="H9" s="19">
        <v>25</v>
      </c>
      <c r="I9" s="8" t="s">
        <v>104</v>
      </c>
      <c r="J9" s="19">
        <v>2</v>
      </c>
      <c r="K9" s="9">
        <v>12500000</v>
      </c>
      <c r="L9" s="9">
        <f t="shared" si="0"/>
        <v>25000000</v>
      </c>
      <c r="M9" s="7">
        <v>5</v>
      </c>
      <c r="N9" s="9">
        <f t="shared" si="1"/>
        <v>5000000</v>
      </c>
    </row>
    <row r="10" spans="1:14">
      <c r="A10" s="19">
        <v>5</v>
      </c>
      <c r="B10" s="8" t="s">
        <v>84</v>
      </c>
      <c r="C10" s="19">
        <v>1</v>
      </c>
      <c r="D10" s="9">
        <v>3000000</v>
      </c>
      <c r="E10" s="9">
        <f t="shared" si="2"/>
        <v>3000000</v>
      </c>
      <c r="F10" s="7">
        <v>5</v>
      </c>
      <c r="G10" s="9">
        <f t="shared" si="3"/>
        <v>600000</v>
      </c>
      <c r="H10" s="19">
        <v>32</v>
      </c>
      <c r="I10" s="8" t="s">
        <v>111</v>
      </c>
      <c r="J10" s="19">
        <v>1</v>
      </c>
      <c r="K10" s="9">
        <v>198000000</v>
      </c>
      <c r="L10" s="9">
        <f t="shared" si="0"/>
        <v>198000000</v>
      </c>
      <c r="M10" s="7">
        <v>5</v>
      </c>
      <c r="N10" s="9">
        <f t="shared" si="1"/>
        <v>39600000</v>
      </c>
    </row>
    <row r="11" spans="1:14">
      <c r="A11" s="19">
        <v>6</v>
      </c>
      <c r="B11" s="8" t="s">
        <v>85</v>
      </c>
      <c r="C11" s="19">
        <v>2</v>
      </c>
      <c r="D11" s="9">
        <v>2000000</v>
      </c>
      <c r="E11" s="9">
        <f t="shared" si="2"/>
        <v>4000000</v>
      </c>
      <c r="F11" s="7">
        <v>5</v>
      </c>
      <c r="G11" s="9">
        <f t="shared" si="3"/>
        <v>800000</v>
      </c>
      <c r="H11" s="19"/>
      <c r="I11" s="8"/>
      <c r="J11" s="19"/>
      <c r="K11" s="9"/>
      <c r="L11" s="9"/>
      <c r="M11" s="7"/>
      <c r="N11" s="9"/>
    </row>
    <row r="12" spans="1:14">
      <c r="A12" s="19">
        <v>7</v>
      </c>
      <c r="B12" s="8" t="s">
        <v>86</v>
      </c>
      <c r="C12" s="19">
        <v>2</v>
      </c>
      <c r="D12" s="9">
        <v>2150000</v>
      </c>
      <c r="E12" s="9">
        <f t="shared" si="2"/>
        <v>4300000</v>
      </c>
      <c r="F12" s="7">
        <v>5</v>
      </c>
      <c r="G12" s="9">
        <f t="shared" si="3"/>
        <v>860000</v>
      </c>
      <c r="H12" s="19"/>
      <c r="I12" s="8"/>
      <c r="J12" s="19"/>
      <c r="K12" s="9"/>
      <c r="L12" s="9"/>
      <c r="M12" s="7"/>
      <c r="N12" s="9"/>
    </row>
    <row r="13" spans="1:14">
      <c r="A13" s="19">
        <v>8</v>
      </c>
      <c r="B13" s="8" t="s">
        <v>87</v>
      </c>
      <c r="C13" s="19">
        <v>3</v>
      </c>
      <c r="D13" s="9">
        <v>3000000</v>
      </c>
      <c r="E13" s="9">
        <f t="shared" si="2"/>
        <v>9000000</v>
      </c>
      <c r="F13" s="7">
        <v>5</v>
      </c>
      <c r="G13" s="9">
        <f t="shared" si="3"/>
        <v>1800000</v>
      </c>
      <c r="H13" s="19"/>
      <c r="I13" s="34" t="s">
        <v>112</v>
      </c>
      <c r="J13" s="19"/>
      <c r="K13" s="9"/>
      <c r="L13" s="9"/>
      <c r="M13" s="7"/>
      <c r="N13" s="9"/>
    </row>
    <row r="14" spans="1:14">
      <c r="A14" s="19">
        <v>9</v>
      </c>
      <c r="B14" s="8" t="s">
        <v>88</v>
      </c>
      <c r="C14" s="19">
        <v>1</v>
      </c>
      <c r="D14" s="9">
        <v>5000000</v>
      </c>
      <c r="E14" s="9">
        <f t="shared" si="2"/>
        <v>5000000</v>
      </c>
      <c r="F14" s="7">
        <v>5</v>
      </c>
      <c r="G14" s="9">
        <f t="shared" si="3"/>
        <v>1000000</v>
      </c>
      <c r="H14" s="19">
        <v>3</v>
      </c>
      <c r="I14" s="8" t="s">
        <v>115</v>
      </c>
      <c r="J14" s="19">
        <v>17</v>
      </c>
      <c r="K14" s="9">
        <v>100000</v>
      </c>
      <c r="L14" s="9">
        <f t="shared" ref="L14:L38" si="4">J14*K14</f>
        <v>1700000</v>
      </c>
      <c r="M14" s="7">
        <v>5</v>
      </c>
      <c r="N14" s="9">
        <f t="shared" ref="N14:N46" si="5">L14/M14</f>
        <v>340000</v>
      </c>
    </row>
    <row r="15" spans="1:14">
      <c r="A15" s="19">
        <v>10</v>
      </c>
      <c r="B15" s="8" t="s">
        <v>89</v>
      </c>
      <c r="C15" s="19">
        <v>1</v>
      </c>
      <c r="D15" s="9">
        <v>5000000</v>
      </c>
      <c r="E15" s="9">
        <f t="shared" si="2"/>
        <v>5000000</v>
      </c>
      <c r="F15" s="7">
        <v>5</v>
      </c>
      <c r="G15" s="9">
        <f t="shared" si="3"/>
        <v>1000000</v>
      </c>
      <c r="H15" s="19">
        <v>6</v>
      </c>
      <c r="I15" s="8" t="s">
        <v>117</v>
      </c>
      <c r="J15" s="19">
        <v>1</v>
      </c>
      <c r="K15" s="9">
        <v>150000</v>
      </c>
      <c r="L15" s="9">
        <f>J15*K15</f>
        <v>150000</v>
      </c>
      <c r="M15" s="7">
        <v>5</v>
      </c>
      <c r="N15" s="9">
        <f>L15/M15</f>
        <v>30000</v>
      </c>
    </row>
    <row r="16" spans="1:14">
      <c r="A16" s="19">
        <v>11</v>
      </c>
      <c r="B16" s="8" t="s">
        <v>90</v>
      </c>
      <c r="C16" s="19">
        <v>2</v>
      </c>
      <c r="D16" s="9">
        <v>20000000</v>
      </c>
      <c r="E16" s="9">
        <f t="shared" si="2"/>
        <v>40000000</v>
      </c>
      <c r="F16" s="7">
        <v>5</v>
      </c>
      <c r="G16" s="9">
        <f t="shared" si="3"/>
        <v>8000000</v>
      </c>
      <c r="H16" s="19">
        <v>16</v>
      </c>
      <c r="I16" s="164" t="s">
        <v>127</v>
      </c>
      <c r="J16" s="19">
        <v>1</v>
      </c>
      <c r="K16" s="9">
        <v>100000000</v>
      </c>
      <c r="L16" s="9">
        <f t="shared" si="4"/>
        <v>100000000</v>
      </c>
      <c r="M16" s="7">
        <v>5</v>
      </c>
      <c r="N16" s="9">
        <f t="shared" si="5"/>
        <v>20000000</v>
      </c>
    </row>
    <row r="17" spans="1:14">
      <c r="A17" s="19">
        <v>14</v>
      </c>
      <c r="B17" s="8" t="s">
        <v>93</v>
      </c>
      <c r="C17" s="19">
        <v>20</v>
      </c>
      <c r="D17" s="9">
        <v>544500</v>
      </c>
      <c r="E17" s="9">
        <f t="shared" si="2"/>
        <v>10890000</v>
      </c>
      <c r="F17" s="7">
        <v>5</v>
      </c>
      <c r="G17" s="9">
        <f t="shared" si="3"/>
        <v>2178000</v>
      </c>
      <c r="H17" s="19">
        <v>17</v>
      </c>
      <c r="I17" s="165" t="s">
        <v>128</v>
      </c>
      <c r="J17" s="20">
        <v>19</v>
      </c>
      <c r="K17" s="9">
        <v>100000000</v>
      </c>
      <c r="L17" s="9">
        <f t="shared" si="4"/>
        <v>1900000000</v>
      </c>
      <c r="M17" s="7">
        <v>5</v>
      </c>
      <c r="N17" s="9">
        <f t="shared" si="5"/>
        <v>380000000</v>
      </c>
    </row>
    <row r="18" spans="1:14">
      <c r="A18" s="19">
        <v>16</v>
      </c>
      <c r="B18" s="33" t="s">
        <v>95</v>
      </c>
      <c r="C18" s="20">
        <v>6</v>
      </c>
      <c r="D18" s="9">
        <v>400000</v>
      </c>
      <c r="E18" s="9">
        <f t="shared" si="2"/>
        <v>2400000</v>
      </c>
      <c r="F18" s="7">
        <v>5</v>
      </c>
      <c r="G18" s="9">
        <f t="shared" si="3"/>
        <v>480000</v>
      </c>
      <c r="H18" s="19">
        <v>18</v>
      </c>
      <c r="I18" s="165" t="s">
        <v>129</v>
      </c>
      <c r="J18" s="20">
        <v>2</v>
      </c>
      <c r="K18" s="9">
        <v>150000000</v>
      </c>
      <c r="L18" s="9">
        <f t="shared" si="4"/>
        <v>300000000</v>
      </c>
      <c r="M18" s="7">
        <v>5</v>
      </c>
      <c r="N18" s="9">
        <f t="shared" si="5"/>
        <v>60000000</v>
      </c>
    </row>
    <row r="19" spans="1:14">
      <c r="A19" s="19">
        <v>17</v>
      </c>
      <c r="B19" s="8" t="s">
        <v>96</v>
      </c>
      <c r="C19" s="19">
        <v>140</v>
      </c>
      <c r="D19" s="9">
        <v>20000</v>
      </c>
      <c r="E19" s="9">
        <f t="shared" si="2"/>
        <v>2800000</v>
      </c>
      <c r="F19" s="7">
        <v>5</v>
      </c>
      <c r="G19" s="9">
        <f t="shared" si="3"/>
        <v>560000</v>
      </c>
      <c r="H19" s="19">
        <v>19</v>
      </c>
      <c r="I19" s="164" t="s">
        <v>130</v>
      </c>
      <c r="J19" s="19">
        <v>2</v>
      </c>
      <c r="K19" s="9">
        <v>1500000</v>
      </c>
      <c r="L19" s="9">
        <f t="shared" si="4"/>
        <v>3000000</v>
      </c>
      <c r="M19" s="7">
        <v>5</v>
      </c>
      <c r="N19" s="9">
        <f t="shared" si="5"/>
        <v>600000</v>
      </c>
    </row>
    <row r="20" spans="1:14">
      <c r="A20" s="19">
        <v>18</v>
      </c>
      <c r="B20" s="8" t="s">
        <v>97</v>
      </c>
      <c r="C20" s="19">
        <v>1</v>
      </c>
      <c r="D20" s="9">
        <v>100000</v>
      </c>
      <c r="E20" s="9">
        <f t="shared" si="2"/>
        <v>100000</v>
      </c>
      <c r="F20" s="7">
        <v>5</v>
      </c>
      <c r="G20" s="9">
        <f t="shared" si="3"/>
        <v>20000</v>
      </c>
      <c r="H20" s="19">
        <v>20</v>
      </c>
      <c r="I20" s="164" t="s">
        <v>131</v>
      </c>
      <c r="J20" s="19">
        <v>2</v>
      </c>
      <c r="K20" s="9">
        <v>100000000</v>
      </c>
      <c r="L20" s="9">
        <f t="shared" si="4"/>
        <v>200000000</v>
      </c>
      <c r="M20" s="7">
        <v>5</v>
      </c>
      <c r="N20" s="9">
        <f t="shared" si="5"/>
        <v>40000000</v>
      </c>
    </row>
    <row r="21" spans="1:14">
      <c r="A21" s="19">
        <v>19</v>
      </c>
      <c r="B21" s="8" t="s">
        <v>98</v>
      </c>
      <c r="C21" s="19">
        <v>24</v>
      </c>
      <c r="D21" s="9">
        <v>50000</v>
      </c>
      <c r="E21" s="9">
        <f t="shared" si="2"/>
        <v>1200000</v>
      </c>
      <c r="F21" s="7">
        <v>5</v>
      </c>
      <c r="G21" s="9">
        <f t="shared" si="3"/>
        <v>240000</v>
      </c>
      <c r="H21" s="19">
        <v>21</v>
      </c>
      <c r="I21" s="164" t="s">
        <v>132</v>
      </c>
      <c r="J21" s="19">
        <v>2</v>
      </c>
      <c r="K21" s="9">
        <v>100000000</v>
      </c>
      <c r="L21" s="9">
        <f t="shared" si="4"/>
        <v>200000000</v>
      </c>
      <c r="M21" s="7">
        <v>5</v>
      </c>
      <c r="N21" s="9">
        <f t="shared" si="5"/>
        <v>40000000</v>
      </c>
    </row>
    <row r="22" spans="1:14">
      <c r="A22" s="19">
        <v>20</v>
      </c>
      <c r="B22" s="8" t="s">
        <v>99</v>
      </c>
      <c r="C22" s="19">
        <v>2</v>
      </c>
      <c r="D22" s="9">
        <v>725000</v>
      </c>
      <c r="E22" s="9">
        <f t="shared" si="2"/>
        <v>1450000</v>
      </c>
      <c r="F22" s="7">
        <v>5</v>
      </c>
      <c r="G22" s="9">
        <f t="shared" si="3"/>
        <v>290000</v>
      </c>
      <c r="H22" s="19">
        <v>22</v>
      </c>
      <c r="I22" s="164" t="s">
        <v>133</v>
      </c>
      <c r="J22" s="19">
        <v>3</v>
      </c>
      <c r="K22" s="9">
        <v>100000000</v>
      </c>
      <c r="L22" s="9">
        <f t="shared" si="4"/>
        <v>300000000</v>
      </c>
      <c r="M22" s="7">
        <v>5</v>
      </c>
      <c r="N22" s="9">
        <f t="shared" si="5"/>
        <v>60000000</v>
      </c>
    </row>
    <row r="23" spans="1:14">
      <c r="A23" s="19">
        <v>21</v>
      </c>
      <c r="B23" s="8" t="s">
        <v>100</v>
      </c>
      <c r="C23" s="19">
        <v>1</v>
      </c>
      <c r="D23" s="9">
        <v>200000</v>
      </c>
      <c r="E23" s="9">
        <f t="shared" si="2"/>
        <v>200000</v>
      </c>
      <c r="F23" s="7">
        <v>5</v>
      </c>
      <c r="G23" s="9">
        <f t="shared" si="3"/>
        <v>40000</v>
      </c>
      <c r="H23" s="19">
        <v>23</v>
      </c>
      <c r="I23" s="164" t="s">
        <v>134</v>
      </c>
      <c r="J23" s="19">
        <v>1</v>
      </c>
      <c r="K23" s="9">
        <v>2000000</v>
      </c>
      <c r="L23" s="9">
        <f t="shared" si="4"/>
        <v>2000000</v>
      </c>
      <c r="M23" s="7">
        <v>5</v>
      </c>
      <c r="N23" s="9">
        <f t="shared" si="5"/>
        <v>400000</v>
      </c>
    </row>
    <row r="24" spans="1:14">
      <c r="A24" s="19">
        <v>22</v>
      </c>
      <c r="B24" s="8" t="s">
        <v>101</v>
      </c>
      <c r="C24" s="19">
        <v>3</v>
      </c>
      <c r="D24" s="9">
        <v>200000</v>
      </c>
      <c r="E24" s="9">
        <f t="shared" si="2"/>
        <v>600000</v>
      </c>
      <c r="F24" s="7">
        <v>5</v>
      </c>
      <c r="G24" s="9">
        <f t="shared" si="3"/>
        <v>120000</v>
      </c>
      <c r="H24" s="19">
        <v>24</v>
      </c>
      <c r="I24" s="164" t="s">
        <v>135</v>
      </c>
      <c r="J24" s="19">
        <v>3</v>
      </c>
      <c r="K24" s="9">
        <v>500000</v>
      </c>
      <c r="L24" s="9">
        <f t="shared" si="4"/>
        <v>1500000</v>
      </c>
      <c r="M24" s="7">
        <v>5</v>
      </c>
      <c r="N24" s="9">
        <f t="shared" si="5"/>
        <v>300000</v>
      </c>
    </row>
    <row r="25" spans="1:14">
      <c r="A25" s="19">
        <v>23</v>
      </c>
      <c r="B25" s="8" t="s">
        <v>102</v>
      </c>
      <c r="C25" s="19">
        <v>8</v>
      </c>
      <c r="D25" s="9">
        <v>200000</v>
      </c>
      <c r="E25" s="9">
        <f t="shared" si="2"/>
        <v>1600000</v>
      </c>
      <c r="F25" s="7">
        <v>5</v>
      </c>
      <c r="G25" s="9">
        <f t="shared" si="3"/>
        <v>320000</v>
      </c>
      <c r="H25" s="19">
        <v>29</v>
      </c>
      <c r="I25" s="164" t="s">
        <v>140</v>
      </c>
      <c r="J25" s="19">
        <v>1</v>
      </c>
      <c r="K25" s="9">
        <v>500000</v>
      </c>
      <c r="L25" s="9">
        <f t="shared" si="4"/>
        <v>500000</v>
      </c>
      <c r="M25" s="7">
        <v>5</v>
      </c>
      <c r="N25" s="9">
        <f t="shared" si="5"/>
        <v>100000</v>
      </c>
    </row>
    <row r="26" spans="1:14">
      <c r="A26" s="19">
        <v>24</v>
      </c>
      <c r="B26" s="8" t="s">
        <v>103</v>
      </c>
      <c r="C26" s="19">
        <v>1</v>
      </c>
      <c r="D26" s="9">
        <v>1700000</v>
      </c>
      <c r="E26" s="9">
        <f t="shared" si="2"/>
        <v>1700000</v>
      </c>
      <c r="F26" s="7">
        <v>5</v>
      </c>
      <c r="G26" s="9">
        <f t="shared" si="3"/>
        <v>340000</v>
      </c>
      <c r="H26" s="19">
        <v>30</v>
      </c>
      <c r="I26" s="164" t="s">
        <v>141</v>
      </c>
      <c r="J26" s="19">
        <v>10</v>
      </c>
      <c r="K26" s="9">
        <v>500000</v>
      </c>
      <c r="L26" s="9">
        <f t="shared" si="4"/>
        <v>5000000</v>
      </c>
      <c r="M26" s="7">
        <v>5</v>
      </c>
      <c r="N26" s="9">
        <f t="shared" si="5"/>
        <v>1000000</v>
      </c>
    </row>
    <row r="27" spans="1:14">
      <c r="A27" s="19">
        <v>26</v>
      </c>
      <c r="B27" s="8" t="s">
        <v>105</v>
      </c>
      <c r="C27" s="19">
        <v>1</v>
      </c>
      <c r="D27" s="9">
        <v>2500000</v>
      </c>
      <c r="E27" s="9">
        <f t="shared" si="2"/>
        <v>2500000</v>
      </c>
      <c r="F27" s="7">
        <v>5</v>
      </c>
      <c r="G27" s="9">
        <f t="shared" si="3"/>
        <v>500000</v>
      </c>
      <c r="H27" s="19">
        <v>31</v>
      </c>
      <c r="I27" s="8" t="s">
        <v>142</v>
      </c>
      <c r="J27" s="19">
        <v>5</v>
      </c>
      <c r="K27" s="9">
        <v>11000000</v>
      </c>
      <c r="L27" s="9">
        <f t="shared" si="4"/>
        <v>55000000</v>
      </c>
      <c r="M27" s="7">
        <v>5</v>
      </c>
      <c r="N27" s="9">
        <f t="shared" si="5"/>
        <v>11000000</v>
      </c>
    </row>
    <row r="28" spans="1:14">
      <c r="A28" s="19">
        <v>27</v>
      </c>
      <c r="B28" s="8" t="s">
        <v>106</v>
      </c>
      <c r="C28" s="19">
        <v>2</v>
      </c>
      <c r="D28" s="9">
        <v>2000000</v>
      </c>
      <c r="E28" s="9">
        <f t="shared" si="2"/>
        <v>4000000</v>
      </c>
      <c r="F28" s="7">
        <v>5</v>
      </c>
      <c r="G28" s="9">
        <f t="shared" si="3"/>
        <v>800000</v>
      </c>
      <c r="H28" s="19">
        <v>32</v>
      </c>
      <c r="I28" s="8" t="s">
        <v>143</v>
      </c>
      <c r="J28" s="19">
        <v>10</v>
      </c>
      <c r="K28" s="9">
        <v>300000</v>
      </c>
      <c r="L28" s="9">
        <f t="shared" si="4"/>
        <v>3000000</v>
      </c>
      <c r="M28" s="7">
        <v>5</v>
      </c>
      <c r="N28" s="9">
        <f t="shared" si="5"/>
        <v>600000</v>
      </c>
    </row>
    <row r="29" spans="1:14">
      <c r="A29" s="19">
        <v>28</v>
      </c>
      <c r="B29" s="8" t="s">
        <v>107</v>
      </c>
      <c r="C29" s="19">
        <v>3</v>
      </c>
      <c r="D29" s="9">
        <v>7000000</v>
      </c>
      <c r="E29" s="9">
        <f t="shared" si="2"/>
        <v>21000000</v>
      </c>
      <c r="F29" s="7">
        <v>5</v>
      </c>
      <c r="G29" s="9">
        <f t="shared" si="3"/>
        <v>4200000</v>
      </c>
      <c r="H29" s="19">
        <v>33</v>
      </c>
      <c r="I29" s="8" t="s">
        <v>144</v>
      </c>
      <c r="J29" s="19">
        <v>5</v>
      </c>
      <c r="K29" s="9">
        <v>300000</v>
      </c>
      <c r="L29" s="9">
        <f t="shared" si="4"/>
        <v>1500000</v>
      </c>
      <c r="M29" s="7">
        <v>5</v>
      </c>
      <c r="N29" s="9">
        <f t="shared" si="5"/>
        <v>300000</v>
      </c>
    </row>
    <row r="30" spans="1:14">
      <c r="A30" s="19">
        <v>29</v>
      </c>
      <c r="B30" s="8" t="s">
        <v>108</v>
      </c>
      <c r="C30" s="19">
        <v>2</v>
      </c>
      <c r="D30" s="9">
        <v>50000</v>
      </c>
      <c r="E30" s="9">
        <f t="shared" si="2"/>
        <v>100000</v>
      </c>
      <c r="F30" s="7">
        <v>5</v>
      </c>
      <c r="G30" s="9">
        <f t="shared" si="3"/>
        <v>20000</v>
      </c>
      <c r="H30" s="19">
        <v>34</v>
      </c>
      <c r="I30" s="8" t="s">
        <v>145</v>
      </c>
      <c r="J30" s="19">
        <v>25</v>
      </c>
      <c r="K30" s="9">
        <v>50000</v>
      </c>
      <c r="L30" s="9">
        <f t="shared" si="4"/>
        <v>1250000</v>
      </c>
      <c r="M30" s="7">
        <v>5</v>
      </c>
      <c r="N30" s="9">
        <f t="shared" si="5"/>
        <v>250000</v>
      </c>
    </row>
    <row r="31" spans="1:14">
      <c r="A31" s="19">
        <v>30</v>
      </c>
      <c r="B31" s="8" t="s">
        <v>109</v>
      </c>
      <c r="C31" s="19">
        <v>3</v>
      </c>
      <c r="D31" s="9">
        <v>1500000</v>
      </c>
      <c r="E31" s="9">
        <f t="shared" si="2"/>
        <v>4500000</v>
      </c>
      <c r="F31" s="7">
        <v>5</v>
      </c>
      <c r="G31" s="9">
        <f t="shared" si="3"/>
        <v>900000</v>
      </c>
      <c r="H31" s="19">
        <v>35</v>
      </c>
      <c r="I31" s="8" t="s">
        <v>146</v>
      </c>
      <c r="J31" s="19">
        <v>10</v>
      </c>
      <c r="K31" s="9">
        <v>50000</v>
      </c>
      <c r="L31" s="9">
        <f t="shared" si="4"/>
        <v>500000</v>
      </c>
      <c r="M31" s="7">
        <v>5</v>
      </c>
      <c r="N31" s="9">
        <f t="shared" si="5"/>
        <v>100000</v>
      </c>
    </row>
    <row r="32" spans="1:14">
      <c r="A32" s="19">
        <v>31</v>
      </c>
      <c r="B32" s="8" t="s">
        <v>110</v>
      </c>
      <c r="C32" s="19">
        <v>1</v>
      </c>
      <c r="D32" s="9">
        <v>200000</v>
      </c>
      <c r="E32" s="9">
        <f t="shared" si="2"/>
        <v>200000</v>
      </c>
      <c r="F32" s="7">
        <v>5</v>
      </c>
      <c r="G32" s="9">
        <f t="shared" si="3"/>
        <v>40000</v>
      </c>
      <c r="H32" s="19">
        <v>36</v>
      </c>
      <c r="I32" s="8" t="s">
        <v>147</v>
      </c>
      <c r="J32" s="19">
        <v>10</v>
      </c>
      <c r="K32" s="9">
        <v>50000</v>
      </c>
      <c r="L32" s="9">
        <f t="shared" si="4"/>
        <v>500000</v>
      </c>
      <c r="M32" s="7">
        <v>5</v>
      </c>
      <c r="N32" s="9">
        <f t="shared" si="5"/>
        <v>100000</v>
      </c>
    </row>
    <row r="33" spans="1:14">
      <c r="A33" s="19"/>
      <c r="B33" s="8"/>
      <c r="C33" s="19"/>
      <c r="D33" s="9"/>
      <c r="E33" s="9"/>
      <c r="F33" s="7"/>
      <c r="G33" s="9"/>
      <c r="H33" s="19">
        <v>37</v>
      </c>
      <c r="I33" s="8" t="s">
        <v>91</v>
      </c>
      <c r="J33" s="19">
        <v>2</v>
      </c>
      <c r="K33" s="9">
        <v>6000000</v>
      </c>
      <c r="L33" s="9">
        <f t="shared" si="4"/>
        <v>12000000</v>
      </c>
      <c r="M33" s="7">
        <v>5</v>
      </c>
      <c r="N33" s="9">
        <f t="shared" si="5"/>
        <v>2400000</v>
      </c>
    </row>
    <row r="34" spans="1:14">
      <c r="A34" s="19"/>
      <c r="B34" s="8"/>
      <c r="C34" s="19"/>
      <c r="D34" s="9"/>
      <c r="E34" s="9"/>
      <c r="F34" s="7"/>
      <c r="G34" s="9"/>
      <c r="H34" s="19">
        <v>49</v>
      </c>
      <c r="I34" s="8" t="s">
        <v>157</v>
      </c>
      <c r="J34" s="19">
        <v>20</v>
      </c>
      <c r="K34" s="9">
        <v>500000</v>
      </c>
      <c r="L34" s="9">
        <f t="shared" si="4"/>
        <v>10000000</v>
      </c>
      <c r="M34" s="7">
        <v>5</v>
      </c>
      <c r="N34" s="9">
        <f t="shared" si="5"/>
        <v>2000000</v>
      </c>
    </row>
    <row r="35" spans="1:14">
      <c r="A35" s="19"/>
      <c r="B35" s="8"/>
      <c r="C35" s="19"/>
      <c r="D35" s="9"/>
      <c r="E35" s="9"/>
      <c r="F35" s="7"/>
      <c r="G35" s="9"/>
      <c r="H35" s="19">
        <v>50</v>
      </c>
      <c r="I35" s="8" t="s">
        <v>158</v>
      </c>
      <c r="J35" s="19">
        <v>10</v>
      </c>
      <c r="K35" s="9">
        <v>500000</v>
      </c>
      <c r="L35" s="9">
        <f t="shared" si="4"/>
        <v>5000000</v>
      </c>
      <c r="M35" s="7">
        <v>5</v>
      </c>
      <c r="N35" s="9">
        <f t="shared" si="5"/>
        <v>1000000</v>
      </c>
    </row>
    <row r="36" spans="1:14">
      <c r="A36" s="19"/>
      <c r="B36" s="34" t="s">
        <v>112</v>
      </c>
      <c r="C36" s="19"/>
      <c r="D36" s="9"/>
      <c r="E36" s="9"/>
      <c r="F36" s="7"/>
      <c r="G36" s="9"/>
      <c r="H36" s="19">
        <v>51</v>
      </c>
      <c r="I36" s="8" t="s">
        <v>159</v>
      </c>
      <c r="J36" s="19">
        <v>10</v>
      </c>
      <c r="K36" s="9">
        <v>500000</v>
      </c>
      <c r="L36" s="9">
        <f t="shared" si="4"/>
        <v>5000000</v>
      </c>
      <c r="M36" s="7">
        <v>5</v>
      </c>
      <c r="N36" s="9">
        <f t="shared" si="5"/>
        <v>1000000</v>
      </c>
    </row>
    <row r="37" spans="1:14">
      <c r="A37" s="19">
        <v>1</v>
      </c>
      <c r="B37" s="8" t="s">
        <v>113</v>
      </c>
      <c r="C37" s="19">
        <v>6</v>
      </c>
      <c r="D37" s="9">
        <v>750000</v>
      </c>
      <c r="E37" s="9">
        <f t="shared" ref="E37:E64" si="6">C37*D37</f>
        <v>4500000</v>
      </c>
      <c r="F37" s="7">
        <v>5</v>
      </c>
      <c r="G37" s="9">
        <f t="shared" ref="G37:G66" si="7">E37/F37</f>
        <v>900000</v>
      </c>
      <c r="H37" s="19">
        <v>52</v>
      </c>
      <c r="I37" s="8" t="s">
        <v>160</v>
      </c>
      <c r="J37" s="19">
        <v>5</v>
      </c>
      <c r="K37" s="9">
        <v>500000</v>
      </c>
      <c r="L37" s="9">
        <f t="shared" si="4"/>
        <v>2500000</v>
      </c>
      <c r="M37" s="7">
        <v>5</v>
      </c>
      <c r="N37" s="9">
        <f t="shared" si="5"/>
        <v>500000</v>
      </c>
    </row>
    <row r="38" spans="1:14">
      <c r="A38" s="19">
        <v>2</v>
      </c>
      <c r="B38" s="8" t="s">
        <v>114</v>
      </c>
      <c r="C38" s="19">
        <v>3</v>
      </c>
      <c r="D38" s="9">
        <v>750000</v>
      </c>
      <c r="E38" s="9">
        <f t="shared" si="6"/>
        <v>2250000</v>
      </c>
      <c r="F38" s="7">
        <v>5</v>
      </c>
      <c r="G38" s="9">
        <f t="shared" si="7"/>
        <v>450000</v>
      </c>
      <c r="H38" s="19">
        <v>53</v>
      </c>
      <c r="I38" s="8" t="s">
        <v>161</v>
      </c>
      <c r="J38" s="19">
        <v>5</v>
      </c>
      <c r="K38" s="9">
        <v>500000</v>
      </c>
      <c r="L38" s="9">
        <f t="shared" si="4"/>
        <v>2500000</v>
      </c>
      <c r="M38" s="7">
        <v>5</v>
      </c>
      <c r="N38" s="9">
        <f t="shared" si="5"/>
        <v>500000</v>
      </c>
    </row>
    <row r="39" spans="1:14">
      <c r="A39" s="19">
        <v>4</v>
      </c>
      <c r="B39" s="8" t="s">
        <v>116</v>
      </c>
      <c r="C39" s="19">
        <v>19</v>
      </c>
      <c r="D39" s="9">
        <v>100000</v>
      </c>
      <c r="E39" s="9">
        <f t="shared" si="6"/>
        <v>1900000</v>
      </c>
      <c r="F39" s="7">
        <v>5</v>
      </c>
      <c r="G39" s="9">
        <f t="shared" si="7"/>
        <v>380000</v>
      </c>
      <c r="H39" s="19">
        <v>54</v>
      </c>
      <c r="I39" s="8" t="s">
        <v>162</v>
      </c>
      <c r="J39" s="19">
        <v>1</v>
      </c>
      <c r="K39" s="9">
        <v>2000000</v>
      </c>
      <c r="L39" s="9">
        <f>J39*K39</f>
        <v>2000000</v>
      </c>
      <c r="M39" s="7">
        <v>5</v>
      </c>
      <c r="N39" s="9">
        <f t="shared" si="5"/>
        <v>400000</v>
      </c>
    </row>
    <row r="40" spans="1:14">
      <c r="A40" s="19">
        <v>5</v>
      </c>
      <c r="B40" s="8" t="s">
        <v>97</v>
      </c>
      <c r="C40" s="19">
        <v>1</v>
      </c>
      <c r="D40" s="9">
        <v>100000</v>
      </c>
      <c r="E40" s="9">
        <f t="shared" si="6"/>
        <v>100000</v>
      </c>
      <c r="F40" s="7">
        <v>5</v>
      </c>
      <c r="G40" s="9">
        <f t="shared" si="7"/>
        <v>20000</v>
      </c>
      <c r="H40" s="19">
        <v>55</v>
      </c>
      <c r="I40" s="8" t="s">
        <v>163</v>
      </c>
      <c r="J40" s="19">
        <v>2</v>
      </c>
      <c r="K40" s="9">
        <v>100000000</v>
      </c>
      <c r="L40" s="9">
        <f>J40*K40</f>
        <v>200000000</v>
      </c>
      <c r="M40" s="7">
        <v>5</v>
      </c>
      <c r="N40" s="9">
        <f t="shared" si="5"/>
        <v>40000000</v>
      </c>
    </row>
    <row r="41" spans="1:14">
      <c r="A41" s="19">
        <v>7</v>
      </c>
      <c r="B41" s="8" t="s">
        <v>118</v>
      </c>
      <c r="C41" s="19">
        <v>2</v>
      </c>
      <c r="D41" s="9">
        <v>45000000</v>
      </c>
      <c r="E41" s="9">
        <f t="shared" si="6"/>
        <v>90000000</v>
      </c>
      <c r="F41" s="7">
        <v>5</v>
      </c>
      <c r="G41" s="9">
        <f t="shared" si="7"/>
        <v>18000000</v>
      </c>
      <c r="H41" s="19">
        <v>56</v>
      </c>
      <c r="I41" s="8" t="s">
        <v>163</v>
      </c>
      <c r="J41" s="19">
        <v>1</v>
      </c>
      <c r="K41" s="9">
        <v>100000000</v>
      </c>
      <c r="L41" s="9">
        <f t="shared" ref="L41:L46" si="8">J41*K41</f>
        <v>100000000</v>
      </c>
      <c r="M41" s="7">
        <v>5</v>
      </c>
      <c r="N41" s="9">
        <f t="shared" si="5"/>
        <v>20000000</v>
      </c>
    </row>
    <row r="42" spans="1:14">
      <c r="A42" s="19">
        <v>8</v>
      </c>
      <c r="B42" s="8" t="s">
        <v>119</v>
      </c>
      <c r="C42" s="19">
        <v>3</v>
      </c>
      <c r="D42" s="9">
        <v>2000000</v>
      </c>
      <c r="E42" s="9">
        <f t="shared" si="6"/>
        <v>6000000</v>
      </c>
      <c r="F42" s="7">
        <v>5</v>
      </c>
      <c r="G42" s="9">
        <f t="shared" si="7"/>
        <v>1200000</v>
      </c>
      <c r="H42" s="19">
        <v>57</v>
      </c>
      <c r="I42" s="8" t="s">
        <v>164</v>
      </c>
      <c r="J42" s="19">
        <v>1</v>
      </c>
      <c r="K42" s="9">
        <v>100000000</v>
      </c>
      <c r="L42" s="9">
        <f t="shared" si="8"/>
        <v>100000000</v>
      </c>
      <c r="M42" s="7">
        <v>5</v>
      </c>
      <c r="N42" s="9">
        <f t="shared" si="5"/>
        <v>20000000</v>
      </c>
    </row>
    <row r="43" spans="1:14">
      <c r="A43" s="19">
        <v>9</v>
      </c>
      <c r="B43" s="8" t="s">
        <v>120</v>
      </c>
      <c r="C43" s="19">
        <v>2</v>
      </c>
      <c r="D43" s="9">
        <v>2000000</v>
      </c>
      <c r="E43" s="9">
        <f t="shared" si="6"/>
        <v>4000000</v>
      </c>
      <c r="F43" s="7">
        <v>5</v>
      </c>
      <c r="G43" s="9">
        <f t="shared" si="7"/>
        <v>800000</v>
      </c>
      <c r="H43" s="19">
        <v>58</v>
      </c>
      <c r="I43" s="8" t="s">
        <v>165</v>
      </c>
      <c r="J43" s="19">
        <v>1</v>
      </c>
      <c r="K43" s="9">
        <v>100000000</v>
      </c>
      <c r="L43" s="9">
        <f t="shared" si="8"/>
        <v>100000000</v>
      </c>
      <c r="M43" s="7">
        <v>5</v>
      </c>
      <c r="N43" s="9">
        <f t="shared" si="5"/>
        <v>20000000</v>
      </c>
    </row>
    <row r="44" spans="1:14">
      <c r="A44" s="19">
        <v>10</v>
      </c>
      <c r="B44" s="8" t="s">
        <v>121</v>
      </c>
      <c r="C44" s="19">
        <v>2</v>
      </c>
      <c r="D44" s="9">
        <v>2000000</v>
      </c>
      <c r="E44" s="9">
        <f t="shared" si="6"/>
        <v>4000000</v>
      </c>
      <c r="F44" s="7">
        <v>5</v>
      </c>
      <c r="G44" s="9">
        <f t="shared" si="7"/>
        <v>800000</v>
      </c>
      <c r="H44" s="19">
        <v>59</v>
      </c>
      <c r="I44" s="8" t="s">
        <v>164</v>
      </c>
      <c r="J44" s="19">
        <v>1</v>
      </c>
      <c r="K44" s="9">
        <v>100000000</v>
      </c>
      <c r="L44" s="9">
        <f t="shared" si="8"/>
        <v>100000000</v>
      </c>
      <c r="M44" s="7">
        <v>5</v>
      </c>
      <c r="N44" s="9">
        <f t="shared" si="5"/>
        <v>20000000</v>
      </c>
    </row>
    <row r="45" spans="1:14">
      <c r="A45" s="19">
        <v>11</v>
      </c>
      <c r="B45" s="8" t="s">
        <v>122</v>
      </c>
      <c r="C45" s="19">
        <v>1</v>
      </c>
      <c r="D45" s="9">
        <v>2000000</v>
      </c>
      <c r="E45" s="9">
        <f t="shared" si="6"/>
        <v>2000000</v>
      </c>
      <c r="F45" s="7">
        <v>5</v>
      </c>
      <c r="G45" s="9">
        <f t="shared" si="7"/>
        <v>400000</v>
      </c>
      <c r="H45" s="19">
        <v>60</v>
      </c>
      <c r="I45" s="8" t="s">
        <v>166</v>
      </c>
      <c r="J45" s="19">
        <v>1</v>
      </c>
      <c r="K45" s="9">
        <v>100000000</v>
      </c>
      <c r="L45" s="9">
        <f t="shared" si="8"/>
        <v>100000000</v>
      </c>
      <c r="M45" s="7">
        <v>5</v>
      </c>
      <c r="N45" s="9">
        <f t="shared" si="5"/>
        <v>20000000</v>
      </c>
    </row>
    <row r="46" spans="1:14">
      <c r="A46" s="19">
        <v>12</v>
      </c>
      <c r="B46" s="8" t="s">
        <v>123</v>
      </c>
      <c r="C46" s="19">
        <v>2</v>
      </c>
      <c r="D46" s="9">
        <v>2000000</v>
      </c>
      <c r="E46" s="9">
        <f t="shared" si="6"/>
        <v>4000000</v>
      </c>
      <c r="F46" s="7">
        <v>5</v>
      </c>
      <c r="G46" s="9">
        <f t="shared" si="7"/>
        <v>800000</v>
      </c>
      <c r="H46" s="19">
        <v>61</v>
      </c>
      <c r="I46" s="8" t="s">
        <v>167</v>
      </c>
      <c r="J46" s="19">
        <v>1</v>
      </c>
      <c r="K46" s="9">
        <v>100000000</v>
      </c>
      <c r="L46" s="9">
        <f t="shared" si="8"/>
        <v>100000000</v>
      </c>
      <c r="M46" s="7">
        <v>5</v>
      </c>
      <c r="N46" s="9">
        <f t="shared" si="5"/>
        <v>20000000</v>
      </c>
    </row>
    <row r="47" spans="1:14">
      <c r="A47" s="19">
        <v>13</v>
      </c>
      <c r="B47" s="8" t="s">
        <v>124</v>
      </c>
      <c r="C47" s="19">
        <v>4</v>
      </c>
      <c r="D47" s="9">
        <v>2000000</v>
      </c>
      <c r="E47" s="9">
        <f t="shared" si="6"/>
        <v>8000000</v>
      </c>
      <c r="F47" s="7">
        <v>5</v>
      </c>
      <c r="G47" s="9">
        <f t="shared" si="7"/>
        <v>1600000</v>
      </c>
      <c r="H47" s="19"/>
      <c r="I47" s="8"/>
      <c r="J47" s="19"/>
      <c r="K47" s="9"/>
      <c r="L47" s="9"/>
      <c r="M47" s="7"/>
      <c r="N47" s="9"/>
    </row>
    <row r="48" spans="1:14">
      <c r="A48" s="19">
        <v>14</v>
      </c>
      <c r="B48" s="8" t="s">
        <v>125</v>
      </c>
      <c r="C48" s="19">
        <v>20</v>
      </c>
      <c r="D48" s="9">
        <v>10000000</v>
      </c>
      <c r="E48" s="9">
        <f t="shared" si="6"/>
        <v>200000000</v>
      </c>
      <c r="F48" s="7">
        <v>5</v>
      </c>
      <c r="G48" s="9">
        <f t="shared" si="7"/>
        <v>40000000</v>
      </c>
      <c r="H48" s="19"/>
      <c r="I48" s="8"/>
      <c r="J48" s="25"/>
      <c r="K48" s="9"/>
      <c r="L48" s="9"/>
      <c r="M48" s="7"/>
      <c r="N48" s="9"/>
    </row>
    <row r="49" spans="1:14">
      <c r="A49" s="19">
        <v>15</v>
      </c>
      <c r="B49" s="8" t="s">
        <v>126</v>
      </c>
      <c r="C49" s="19">
        <v>135</v>
      </c>
      <c r="D49" s="9">
        <v>300000</v>
      </c>
      <c r="E49" s="9">
        <f t="shared" si="6"/>
        <v>40500000</v>
      </c>
      <c r="F49" s="7">
        <v>5</v>
      </c>
      <c r="G49" s="9">
        <f t="shared" si="7"/>
        <v>8100000</v>
      </c>
      <c r="H49" s="19"/>
      <c r="I49" s="8"/>
      <c r="J49" s="25"/>
      <c r="K49" s="9"/>
      <c r="L49" s="9"/>
      <c r="M49" s="7"/>
      <c r="N49" s="9"/>
    </row>
    <row r="50" spans="1:14">
      <c r="A50" s="19">
        <v>25</v>
      </c>
      <c r="B50" s="8" t="s">
        <v>136</v>
      </c>
      <c r="C50" s="19">
        <v>1</v>
      </c>
      <c r="D50" s="9">
        <v>700000</v>
      </c>
      <c r="E50" s="9">
        <f t="shared" si="6"/>
        <v>700000</v>
      </c>
      <c r="F50" s="7">
        <v>5</v>
      </c>
      <c r="G50" s="9">
        <f t="shared" si="7"/>
        <v>140000</v>
      </c>
      <c r="H50" s="25"/>
      <c r="I50" s="8" t="s">
        <v>169</v>
      </c>
      <c r="J50" s="25"/>
      <c r="K50" s="9"/>
      <c r="L50" s="9"/>
      <c r="M50" s="7"/>
      <c r="N50" s="9"/>
    </row>
    <row r="51" spans="1:14">
      <c r="A51" s="19">
        <v>26</v>
      </c>
      <c r="B51" s="8" t="s">
        <v>137</v>
      </c>
      <c r="C51" s="19">
        <v>1</v>
      </c>
      <c r="D51" s="9">
        <v>700000</v>
      </c>
      <c r="E51" s="9">
        <f t="shared" si="6"/>
        <v>700000</v>
      </c>
      <c r="F51" s="7">
        <v>5</v>
      </c>
      <c r="G51" s="9">
        <f t="shared" si="7"/>
        <v>140000</v>
      </c>
      <c r="H51" s="19">
        <v>1</v>
      </c>
      <c r="I51" s="8" t="s">
        <v>170</v>
      </c>
      <c r="J51" s="25">
        <v>240</v>
      </c>
      <c r="K51" s="9">
        <v>12500000</v>
      </c>
      <c r="L51" s="9">
        <f t="shared" ref="L51:L61" si="9">J51*K51</f>
        <v>3000000000</v>
      </c>
      <c r="M51" s="7">
        <v>5</v>
      </c>
      <c r="N51" s="9">
        <f t="shared" ref="N51:N61" si="10">L51/M51</f>
        <v>600000000</v>
      </c>
    </row>
    <row r="52" spans="1:14">
      <c r="A52" s="19">
        <v>27</v>
      </c>
      <c r="B52" s="8" t="s">
        <v>138</v>
      </c>
      <c r="C52" s="19">
        <v>1</v>
      </c>
      <c r="D52" s="9">
        <v>900000</v>
      </c>
      <c r="E52" s="9">
        <f t="shared" si="6"/>
        <v>900000</v>
      </c>
      <c r="F52" s="7">
        <v>5</v>
      </c>
      <c r="G52" s="9">
        <f t="shared" si="7"/>
        <v>180000</v>
      </c>
      <c r="H52" s="19">
        <v>2</v>
      </c>
      <c r="I52" s="8" t="s">
        <v>171</v>
      </c>
      <c r="J52" s="25">
        <v>32</v>
      </c>
      <c r="K52" s="9">
        <v>900000</v>
      </c>
      <c r="L52" s="9">
        <f t="shared" si="9"/>
        <v>28800000</v>
      </c>
      <c r="M52" s="7">
        <v>5</v>
      </c>
      <c r="N52" s="9">
        <f t="shared" si="10"/>
        <v>5760000</v>
      </c>
    </row>
    <row r="53" spans="1:14">
      <c r="A53" s="19">
        <v>28</v>
      </c>
      <c r="B53" s="8" t="s">
        <v>139</v>
      </c>
      <c r="C53" s="19">
        <v>2</v>
      </c>
      <c r="D53" s="9">
        <v>5000000</v>
      </c>
      <c r="E53" s="9">
        <f t="shared" si="6"/>
        <v>10000000</v>
      </c>
      <c r="F53" s="7">
        <v>5</v>
      </c>
      <c r="G53" s="9">
        <f t="shared" si="7"/>
        <v>2000000</v>
      </c>
      <c r="H53" s="19">
        <v>3</v>
      </c>
      <c r="I53" s="8" t="s">
        <v>172</v>
      </c>
      <c r="J53" s="25">
        <v>32</v>
      </c>
      <c r="K53" s="9">
        <v>1500000</v>
      </c>
      <c r="L53" s="9">
        <f t="shared" si="9"/>
        <v>48000000</v>
      </c>
      <c r="M53" s="7">
        <v>5</v>
      </c>
      <c r="N53" s="9">
        <f t="shared" si="10"/>
        <v>9600000</v>
      </c>
    </row>
    <row r="54" spans="1:14">
      <c r="A54" s="19">
        <v>38</v>
      </c>
      <c r="B54" s="8" t="s">
        <v>148</v>
      </c>
      <c r="C54" s="19">
        <v>1</v>
      </c>
      <c r="D54" s="9">
        <v>1500000</v>
      </c>
      <c r="E54" s="9">
        <f t="shared" si="6"/>
        <v>1500000</v>
      </c>
      <c r="F54" s="7">
        <v>5</v>
      </c>
      <c r="G54" s="9">
        <f t="shared" si="7"/>
        <v>300000</v>
      </c>
      <c r="H54" s="19">
        <v>4</v>
      </c>
      <c r="I54" s="8" t="s">
        <v>173</v>
      </c>
      <c r="J54" s="25">
        <v>244</v>
      </c>
      <c r="K54" s="9">
        <v>500000</v>
      </c>
      <c r="L54" s="9">
        <f t="shared" si="9"/>
        <v>122000000</v>
      </c>
      <c r="M54" s="7">
        <v>5</v>
      </c>
      <c r="N54" s="9">
        <f t="shared" si="10"/>
        <v>24400000</v>
      </c>
    </row>
    <row r="55" spans="1:14">
      <c r="A55" s="19">
        <v>39</v>
      </c>
      <c r="B55" s="8" t="s">
        <v>149</v>
      </c>
      <c r="C55" s="19">
        <v>3</v>
      </c>
      <c r="D55" s="9">
        <v>12000000</v>
      </c>
      <c r="E55" s="9">
        <f t="shared" si="6"/>
        <v>36000000</v>
      </c>
      <c r="F55" s="7">
        <v>5</v>
      </c>
      <c r="G55" s="9">
        <f t="shared" si="7"/>
        <v>7200000</v>
      </c>
      <c r="H55" s="19">
        <v>12</v>
      </c>
      <c r="I55" s="8" t="s">
        <v>181</v>
      </c>
      <c r="J55" s="25">
        <v>4</v>
      </c>
      <c r="K55" s="9">
        <v>12500000</v>
      </c>
      <c r="L55" s="9">
        <f t="shared" si="9"/>
        <v>50000000</v>
      </c>
      <c r="M55" s="7">
        <v>5</v>
      </c>
      <c r="N55" s="9">
        <f t="shared" si="10"/>
        <v>10000000</v>
      </c>
    </row>
    <row r="56" spans="1:14">
      <c r="A56" s="19">
        <v>40</v>
      </c>
      <c r="B56" s="8" t="s">
        <v>150</v>
      </c>
      <c r="C56" s="19">
        <v>2</v>
      </c>
      <c r="D56" s="9">
        <v>14000000</v>
      </c>
      <c r="E56" s="9">
        <f t="shared" si="6"/>
        <v>28000000</v>
      </c>
      <c r="F56" s="7">
        <v>5</v>
      </c>
      <c r="G56" s="9">
        <f t="shared" si="7"/>
        <v>5600000</v>
      </c>
      <c r="H56" s="19">
        <v>14</v>
      </c>
      <c r="I56" s="8" t="s">
        <v>183</v>
      </c>
      <c r="J56" s="25">
        <v>8</v>
      </c>
      <c r="K56" s="9">
        <v>1500000</v>
      </c>
      <c r="L56" s="9">
        <f t="shared" si="9"/>
        <v>12000000</v>
      </c>
      <c r="M56" s="7">
        <v>5</v>
      </c>
      <c r="N56" s="9">
        <f t="shared" si="10"/>
        <v>2400000</v>
      </c>
    </row>
    <row r="57" spans="1:14">
      <c r="A57" s="19">
        <v>41</v>
      </c>
      <c r="B57" s="8" t="s">
        <v>151</v>
      </c>
      <c r="C57" s="19">
        <v>1</v>
      </c>
      <c r="D57" s="9">
        <v>15000000</v>
      </c>
      <c r="E57" s="9">
        <f t="shared" si="6"/>
        <v>15000000</v>
      </c>
      <c r="F57" s="7">
        <v>5</v>
      </c>
      <c r="G57" s="9">
        <f t="shared" si="7"/>
        <v>3000000</v>
      </c>
      <c r="H57" s="19">
        <v>15</v>
      </c>
      <c r="I57" s="8" t="s">
        <v>184</v>
      </c>
      <c r="J57" s="25">
        <v>1</v>
      </c>
      <c r="K57" s="9">
        <v>80000000</v>
      </c>
      <c r="L57" s="9">
        <f t="shared" si="9"/>
        <v>80000000</v>
      </c>
      <c r="M57" s="7">
        <v>5</v>
      </c>
      <c r="N57" s="9">
        <f t="shared" si="10"/>
        <v>16000000</v>
      </c>
    </row>
    <row r="58" spans="1:14">
      <c r="A58" s="19">
        <v>42</v>
      </c>
      <c r="B58" s="8" t="s">
        <v>152</v>
      </c>
      <c r="C58" s="19">
        <v>1</v>
      </c>
      <c r="D58" s="9">
        <v>2000000</v>
      </c>
      <c r="E58" s="9">
        <f t="shared" si="6"/>
        <v>2000000</v>
      </c>
      <c r="F58" s="7">
        <v>5</v>
      </c>
      <c r="G58" s="9">
        <f t="shared" si="7"/>
        <v>400000</v>
      </c>
      <c r="H58" s="19">
        <v>16</v>
      </c>
      <c r="I58" s="8" t="s">
        <v>185</v>
      </c>
      <c r="J58" s="25">
        <v>1</v>
      </c>
      <c r="K58" s="9">
        <v>12000000</v>
      </c>
      <c r="L58" s="9">
        <f t="shared" si="9"/>
        <v>12000000</v>
      </c>
      <c r="M58" s="7">
        <v>5</v>
      </c>
      <c r="N58" s="9">
        <f t="shared" si="10"/>
        <v>2400000</v>
      </c>
    </row>
    <row r="59" spans="1:14">
      <c r="A59" s="19">
        <v>43</v>
      </c>
      <c r="B59" s="8" t="s">
        <v>153</v>
      </c>
      <c r="C59" s="19">
        <v>1</v>
      </c>
      <c r="D59" s="9">
        <v>1500000</v>
      </c>
      <c r="E59" s="9">
        <f t="shared" si="6"/>
        <v>1500000</v>
      </c>
      <c r="F59" s="7">
        <v>5</v>
      </c>
      <c r="G59" s="9">
        <f t="shared" si="7"/>
        <v>300000</v>
      </c>
      <c r="H59" s="19">
        <v>18</v>
      </c>
      <c r="I59" s="8" t="s">
        <v>187</v>
      </c>
      <c r="J59" s="25">
        <v>2</v>
      </c>
      <c r="K59" s="9">
        <v>80000000</v>
      </c>
      <c r="L59" s="9">
        <f t="shared" si="9"/>
        <v>160000000</v>
      </c>
      <c r="M59" s="7">
        <v>5</v>
      </c>
      <c r="N59" s="9">
        <f t="shared" si="10"/>
        <v>32000000</v>
      </c>
    </row>
    <row r="60" spans="1:14">
      <c r="A60" s="19">
        <v>44</v>
      </c>
      <c r="B60" s="8" t="s">
        <v>86</v>
      </c>
      <c r="C60" s="19">
        <v>4</v>
      </c>
      <c r="D60" s="9">
        <v>2150000</v>
      </c>
      <c r="E60" s="9">
        <f t="shared" si="6"/>
        <v>8600000</v>
      </c>
      <c r="F60" s="7">
        <v>5</v>
      </c>
      <c r="G60" s="9">
        <f t="shared" si="7"/>
        <v>1720000</v>
      </c>
      <c r="H60" s="19">
        <v>19</v>
      </c>
      <c r="I60" s="8" t="s">
        <v>188</v>
      </c>
      <c r="J60" s="25">
        <v>1</v>
      </c>
      <c r="K60" s="9">
        <v>17000000</v>
      </c>
      <c r="L60" s="9">
        <f t="shared" si="9"/>
        <v>17000000</v>
      </c>
      <c r="M60" s="7">
        <v>5</v>
      </c>
      <c r="N60" s="9">
        <f t="shared" si="10"/>
        <v>3400000</v>
      </c>
    </row>
    <row r="61" spans="1:14">
      <c r="A61" s="19">
        <v>45</v>
      </c>
      <c r="B61" s="8" t="s">
        <v>154</v>
      </c>
      <c r="C61" s="19">
        <v>10</v>
      </c>
      <c r="D61" s="9">
        <v>900000</v>
      </c>
      <c r="E61" s="9">
        <f t="shared" si="6"/>
        <v>9000000</v>
      </c>
      <c r="F61" s="7">
        <v>5</v>
      </c>
      <c r="G61" s="9">
        <f t="shared" si="7"/>
        <v>1800000</v>
      </c>
      <c r="H61" s="19">
        <v>20</v>
      </c>
      <c r="I61" s="8" t="s">
        <v>189</v>
      </c>
      <c r="J61" s="25">
        <v>4</v>
      </c>
      <c r="K61" s="9">
        <v>900000</v>
      </c>
      <c r="L61" s="9">
        <f t="shared" si="9"/>
        <v>3600000</v>
      </c>
      <c r="M61" s="7">
        <v>5</v>
      </c>
      <c r="N61" s="9">
        <f t="shared" si="10"/>
        <v>720000</v>
      </c>
    </row>
    <row r="62" spans="1:14">
      <c r="A62" s="19">
        <v>46</v>
      </c>
      <c r="B62" s="8" t="s">
        <v>155</v>
      </c>
      <c r="C62" s="19">
        <v>1</v>
      </c>
      <c r="D62" s="9">
        <v>5000000</v>
      </c>
      <c r="E62" s="9">
        <f t="shared" si="6"/>
        <v>5000000</v>
      </c>
      <c r="F62" s="7">
        <v>5</v>
      </c>
      <c r="G62" s="9">
        <f t="shared" si="7"/>
        <v>1000000</v>
      </c>
      <c r="H62" s="25"/>
      <c r="J62" s="25"/>
      <c r="K62" s="9"/>
      <c r="L62" s="9"/>
      <c r="M62" s="7"/>
      <c r="N62" s="9"/>
    </row>
    <row r="63" spans="1:14">
      <c r="A63" s="19">
        <v>47</v>
      </c>
      <c r="B63" s="8" t="s">
        <v>156</v>
      </c>
      <c r="C63" s="19">
        <v>1</v>
      </c>
      <c r="D63" s="9">
        <v>3500000</v>
      </c>
      <c r="E63" s="9">
        <f t="shared" si="6"/>
        <v>3500000</v>
      </c>
      <c r="F63" s="7">
        <v>5</v>
      </c>
      <c r="G63" s="9">
        <f t="shared" si="7"/>
        <v>700000</v>
      </c>
      <c r="H63" s="25"/>
      <c r="I63" s="8"/>
      <c r="J63" s="25"/>
      <c r="K63" s="9"/>
      <c r="L63" s="9"/>
      <c r="M63" s="7"/>
      <c r="N63" s="9"/>
    </row>
    <row r="64" spans="1:14">
      <c r="A64" s="19">
        <v>48</v>
      </c>
      <c r="B64" s="8" t="s">
        <v>116</v>
      </c>
      <c r="C64" s="19">
        <v>19</v>
      </c>
      <c r="D64" s="9">
        <v>5000000</v>
      </c>
      <c r="E64" s="9">
        <f t="shared" si="6"/>
        <v>95000000</v>
      </c>
      <c r="F64" s="7">
        <v>5</v>
      </c>
      <c r="G64" s="9">
        <f t="shared" si="7"/>
        <v>19000000</v>
      </c>
      <c r="H64" s="25"/>
      <c r="I64" s="8" t="s">
        <v>230</v>
      </c>
      <c r="J64" s="25"/>
      <c r="K64" s="9"/>
      <c r="L64" s="9"/>
      <c r="M64" s="7"/>
      <c r="N64" s="9"/>
    </row>
    <row r="65" spans="1:14">
      <c r="A65" s="19">
        <v>62</v>
      </c>
      <c r="B65" s="8" t="s">
        <v>107</v>
      </c>
      <c r="C65" s="19">
        <v>3</v>
      </c>
      <c r="D65" s="9">
        <v>7000000</v>
      </c>
      <c r="E65" s="9">
        <f t="shared" ref="E65:E66" si="11">C65*D65</f>
        <v>21000000</v>
      </c>
      <c r="F65" s="7">
        <v>5</v>
      </c>
      <c r="G65" s="9">
        <f t="shared" si="7"/>
        <v>4200000</v>
      </c>
      <c r="H65" s="25">
        <v>7</v>
      </c>
      <c r="I65" s="36" t="s">
        <v>236</v>
      </c>
      <c r="J65" s="46">
        <v>5</v>
      </c>
      <c r="K65" s="9">
        <v>12500000</v>
      </c>
      <c r="L65" s="9">
        <f t="shared" ref="L65:L114" si="12">J65*K65</f>
        <v>62500000</v>
      </c>
      <c r="M65" s="7">
        <v>5</v>
      </c>
      <c r="N65" s="9">
        <f t="shared" ref="N65:N114" si="13">L65/M65</f>
        <v>12500000</v>
      </c>
    </row>
    <row r="66" spans="1:14">
      <c r="A66" s="19">
        <v>63</v>
      </c>
      <c r="B66" s="8" t="s">
        <v>168</v>
      </c>
      <c r="C66" s="25">
        <v>1</v>
      </c>
      <c r="D66" s="9">
        <v>900000</v>
      </c>
      <c r="E66" s="9">
        <f t="shared" si="11"/>
        <v>900000</v>
      </c>
      <c r="F66" s="7">
        <v>5</v>
      </c>
      <c r="G66" s="9">
        <f t="shared" si="7"/>
        <v>180000</v>
      </c>
      <c r="H66" s="25"/>
      <c r="I66" s="35"/>
      <c r="J66" s="46"/>
      <c r="K66" s="9"/>
      <c r="L66" s="9"/>
      <c r="M66" s="7"/>
      <c r="N66" s="9"/>
    </row>
    <row r="67" spans="1:14">
      <c r="A67" s="19"/>
      <c r="B67" s="8"/>
      <c r="C67" s="25"/>
      <c r="D67" s="9"/>
      <c r="E67" s="9"/>
      <c r="F67" s="7"/>
      <c r="G67" s="9"/>
      <c r="H67" s="25"/>
      <c r="I67" s="8"/>
      <c r="J67" s="25"/>
      <c r="K67" s="9"/>
      <c r="L67" s="9"/>
      <c r="M67" s="7"/>
      <c r="N67" s="9"/>
    </row>
    <row r="68" spans="1:14">
      <c r="A68" s="25"/>
      <c r="B68" s="8" t="s">
        <v>169</v>
      </c>
      <c r="C68" s="25"/>
      <c r="D68" s="9"/>
      <c r="E68" s="9"/>
      <c r="F68" s="7"/>
      <c r="G68" s="9"/>
      <c r="H68" s="25"/>
      <c r="I68" s="8"/>
      <c r="J68" s="25"/>
      <c r="K68" s="9"/>
      <c r="L68" s="9"/>
      <c r="M68" s="7"/>
      <c r="N68" s="9"/>
    </row>
    <row r="69" spans="1:14">
      <c r="A69" s="19">
        <v>5</v>
      </c>
      <c r="B69" s="8" t="s">
        <v>174</v>
      </c>
      <c r="C69" s="25">
        <v>245</v>
      </c>
      <c r="D69" s="9">
        <v>2500000</v>
      </c>
      <c r="E69" s="9">
        <f t="shared" ref="E69:E85" si="14">C69*D69</f>
        <v>612500000</v>
      </c>
      <c r="F69" s="7">
        <v>5</v>
      </c>
      <c r="G69" s="9">
        <f t="shared" ref="G69:G85" si="15">E69/F69</f>
        <v>122500000</v>
      </c>
      <c r="H69" s="25"/>
      <c r="I69" s="8"/>
      <c r="J69" s="25"/>
      <c r="K69" s="9"/>
      <c r="L69" s="9"/>
      <c r="M69" s="7"/>
      <c r="N69" s="9"/>
    </row>
    <row r="70" spans="1:14">
      <c r="A70" s="19">
        <v>6</v>
      </c>
      <c r="B70" s="8" t="s">
        <v>175</v>
      </c>
      <c r="C70" s="25">
        <v>4</v>
      </c>
      <c r="D70" s="9">
        <v>5000000</v>
      </c>
      <c r="E70" s="9">
        <f t="shared" si="14"/>
        <v>20000000</v>
      </c>
      <c r="F70" s="7">
        <v>5</v>
      </c>
      <c r="G70" s="9">
        <f t="shared" si="15"/>
        <v>4000000</v>
      </c>
      <c r="H70" s="25"/>
      <c r="I70" s="35"/>
      <c r="J70" s="46"/>
      <c r="K70" s="9"/>
      <c r="L70" s="9"/>
      <c r="M70" s="7"/>
      <c r="N70" s="9"/>
    </row>
    <row r="71" spans="1:14">
      <c r="A71" s="19">
        <v>7</v>
      </c>
      <c r="B71" s="8" t="s">
        <v>176</v>
      </c>
      <c r="C71" s="25">
        <v>15</v>
      </c>
      <c r="D71" s="9">
        <v>5000000</v>
      </c>
      <c r="E71" s="9">
        <f t="shared" si="14"/>
        <v>75000000</v>
      </c>
      <c r="F71" s="7">
        <v>5</v>
      </c>
      <c r="G71" s="9">
        <f t="shared" si="15"/>
        <v>15000000</v>
      </c>
      <c r="H71" s="25"/>
      <c r="I71" s="35"/>
      <c r="J71" s="46"/>
      <c r="K71" s="9"/>
      <c r="L71" s="9"/>
      <c r="M71" s="7"/>
      <c r="N71" s="9"/>
    </row>
    <row r="72" spans="1:14">
      <c r="A72" s="19">
        <v>8</v>
      </c>
      <c r="B72" s="8" t="s">
        <v>177</v>
      </c>
      <c r="C72" s="25">
        <v>2</v>
      </c>
      <c r="D72" s="9">
        <v>18000000</v>
      </c>
      <c r="E72" s="9">
        <f t="shared" si="14"/>
        <v>36000000</v>
      </c>
      <c r="F72" s="7">
        <v>5</v>
      </c>
      <c r="G72" s="9">
        <f t="shared" si="15"/>
        <v>7200000</v>
      </c>
      <c r="H72" s="25"/>
      <c r="I72" s="35"/>
      <c r="J72" s="46"/>
      <c r="K72" s="9"/>
      <c r="L72" s="9"/>
      <c r="M72" s="7"/>
      <c r="N72" s="9"/>
    </row>
    <row r="73" spans="1:14">
      <c r="A73" s="19">
        <v>9</v>
      </c>
      <c r="B73" s="8" t="s">
        <v>178</v>
      </c>
      <c r="C73" s="25">
        <v>4</v>
      </c>
      <c r="D73" s="9">
        <v>4000000</v>
      </c>
      <c r="E73" s="9">
        <f t="shared" si="14"/>
        <v>16000000</v>
      </c>
      <c r="F73" s="7">
        <v>5</v>
      </c>
      <c r="G73" s="9">
        <f t="shared" si="15"/>
        <v>3200000</v>
      </c>
      <c r="H73" s="25"/>
      <c r="I73" s="35"/>
      <c r="J73" s="46"/>
      <c r="K73" s="9"/>
      <c r="L73" s="9"/>
      <c r="M73" s="7"/>
      <c r="N73" s="9"/>
    </row>
    <row r="74" spans="1:14">
      <c r="A74" s="19">
        <v>10</v>
      </c>
      <c r="B74" s="8" t="s">
        <v>179</v>
      </c>
      <c r="C74" s="25">
        <v>5</v>
      </c>
      <c r="D74" s="9">
        <v>6000000</v>
      </c>
      <c r="E74" s="9">
        <f t="shared" si="14"/>
        <v>30000000</v>
      </c>
      <c r="F74" s="7">
        <v>5</v>
      </c>
      <c r="G74" s="9">
        <f t="shared" si="15"/>
        <v>6000000</v>
      </c>
      <c r="H74" s="25">
        <v>16</v>
      </c>
      <c r="I74" s="35" t="s">
        <v>138</v>
      </c>
      <c r="J74" s="46">
        <v>1</v>
      </c>
      <c r="K74" s="9">
        <v>900000</v>
      </c>
      <c r="L74" s="9">
        <f t="shared" si="12"/>
        <v>900000</v>
      </c>
      <c r="M74" s="7">
        <v>5</v>
      </c>
      <c r="N74" s="9">
        <f t="shared" si="13"/>
        <v>180000</v>
      </c>
    </row>
    <row r="75" spans="1:14">
      <c r="A75" s="19">
        <v>11</v>
      </c>
      <c r="B75" s="8" t="s">
        <v>180</v>
      </c>
      <c r="C75" s="25">
        <v>16</v>
      </c>
      <c r="D75" s="9">
        <v>1500000</v>
      </c>
      <c r="E75" s="9">
        <f t="shared" si="14"/>
        <v>24000000</v>
      </c>
      <c r="F75" s="7">
        <v>5</v>
      </c>
      <c r="G75" s="9">
        <f t="shared" si="15"/>
        <v>4800000</v>
      </c>
      <c r="H75" s="25">
        <v>17</v>
      </c>
      <c r="I75" s="36" t="s">
        <v>243</v>
      </c>
      <c r="J75" s="46">
        <v>4</v>
      </c>
      <c r="K75" s="9">
        <v>900000</v>
      </c>
      <c r="L75" s="9">
        <f t="shared" si="12"/>
        <v>3600000</v>
      </c>
      <c r="M75" s="7">
        <v>5</v>
      </c>
      <c r="N75" s="9">
        <f t="shared" si="13"/>
        <v>720000</v>
      </c>
    </row>
    <row r="76" spans="1:14">
      <c r="A76" s="19">
        <v>13</v>
      </c>
      <c r="B76" s="8" t="s">
        <v>182</v>
      </c>
      <c r="C76" s="25">
        <v>1</v>
      </c>
      <c r="D76" s="9">
        <v>2500000</v>
      </c>
      <c r="E76" s="9">
        <f t="shared" si="14"/>
        <v>2500000</v>
      </c>
      <c r="F76" s="7">
        <v>5</v>
      </c>
      <c r="G76" s="9">
        <f t="shared" si="15"/>
        <v>500000</v>
      </c>
      <c r="H76" s="25">
        <v>18</v>
      </c>
      <c r="I76" s="35" t="s">
        <v>91</v>
      </c>
      <c r="J76" s="46">
        <v>1</v>
      </c>
      <c r="K76" s="9">
        <v>6000000</v>
      </c>
      <c r="L76" s="9">
        <f t="shared" si="12"/>
        <v>6000000</v>
      </c>
      <c r="M76" s="7">
        <v>5</v>
      </c>
      <c r="N76" s="9">
        <f t="shared" si="13"/>
        <v>1200000</v>
      </c>
    </row>
    <row r="77" spans="1:14">
      <c r="A77" s="19">
        <v>17</v>
      </c>
      <c r="B77" s="8" t="s">
        <v>186</v>
      </c>
      <c r="C77" s="25">
        <v>1</v>
      </c>
      <c r="D77" s="9">
        <v>3500000</v>
      </c>
      <c r="E77" s="9">
        <f t="shared" si="14"/>
        <v>3500000</v>
      </c>
      <c r="F77" s="7">
        <v>5</v>
      </c>
      <c r="G77" s="9">
        <f t="shared" si="15"/>
        <v>700000</v>
      </c>
      <c r="H77" s="25"/>
      <c r="I77" s="8"/>
      <c r="J77" s="25"/>
      <c r="K77" s="9"/>
      <c r="L77" s="9"/>
      <c r="M77" s="7"/>
      <c r="N77" s="9"/>
    </row>
    <row r="78" spans="1:14">
      <c r="A78" s="19">
        <v>21</v>
      </c>
      <c r="B78" s="8" t="s">
        <v>190</v>
      </c>
      <c r="C78" s="25">
        <v>1</v>
      </c>
      <c r="D78" s="9">
        <v>4500000</v>
      </c>
      <c r="E78" s="9">
        <f t="shared" si="14"/>
        <v>4500000</v>
      </c>
      <c r="F78" s="7">
        <v>5</v>
      </c>
      <c r="G78" s="9">
        <f t="shared" si="15"/>
        <v>900000</v>
      </c>
      <c r="H78" s="25"/>
      <c r="I78" s="35"/>
      <c r="J78" s="46"/>
      <c r="K78" s="9"/>
      <c r="L78" s="9"/>
      <c r="M78" s="7"/>
      <c r="N78" s="9"/>
    </row>
    <row r="79" spans="1:14">
      <c r="A79" s="19">
        <v>22</v>
      </c>
      <c r="B79" s="8" t="s">
        <v>191</v>
      </c>
      <c r="C79" s="25">
        <v>2</v>
      </c>
      <c r="D79" s="9">
        <v>800000</v>
      </c>
      <c r="E79" s="9">
        <f t="shared" si="14"/>
        <v>1600000</v>
      </c>
      <c r="F79" s="7">
        <v>5</v>
      </c>
      <c r="G79" s="9">
        <f t="shared" si="15"/>
        <v>320000</v>
      </c>
      <c r="H79" s="25"/>
      <c r="I79" s="35"/>
      <c r="J79" s="46"/>
      <c r="K79" s="9"/>
      <c r="L79" s="9"/>
      <c r="M79" s="7"/>
      <c r="N79" s="9"/>
    </row>
    <row r="80" spans="1:14">
      <c r="A80" s="19">
        <v>23</v>
      </c>
      <c r="B80" s="8" t="s">
        <v>192</v>
      </c>
      <c r="C80" s="25">
        <v>2</v>
      </c>
      <c r="D80" s="9">
        <v>1500000</v>
      </c>
      <c r="E80" s="9">
        <f t="shared" si="14"/>
        <v>3000000</v>
      </c>
      <c r="F80" s="7">
        <v>5</v>
      </c>
      <c r="G80" s="9">
        <f t="shared" si="15"/>
        <v>600000</v>
      </c>
      <c r="H80" s="25"/>
      <c r="I80" s="35"/>
      <c r="J80" s="46"/>
      <c r="K80" s="9"/>
      <c r="L80" s="9"/>
      <c r="M80" s="7"/>
      <c r="N80" s="9"/>
    </row>
    <row r="81" spans="1:14">
      <c r="A81" s="19">
        <v>24</v>
      </c>
      <c r="B81" s="8" t="s">
        <v>193</v>
      </c>
      <c r="C81" s="25">
        <v>2</v>
      </c>
      <c r="D81" s="9">
        <v>350000</v>
      </c>
      <c r="E81" s="9">
        <f t="shared" si="14"/>
        <v>700000</v>
      </c>
      <c r="F81" s="7">
        <v>5</v>
      </c>
      <c r="G81" s="9">
        <f t="shared" si="15"/>
        <v>140000</v>
      </c>
      <c r="H81" s="25"/>
      <c r="I81" s="8"/>
      <c r="J81" s="25"/>
      <c r="K81" s="9"/>
      <c r="L81" s="9"/>
      <c r="M81" s="7"/>
      <c r="N81" s="9"/>
    </row>
    <row r="82" spans="1:14">
      <c r="A82" s="19">
        <v>25</v>
      </c>
      <c r="B82" s="8" t="s">
        <v>194</v>
      </c>
      <c r="C82" s="25">
        <v>2</v>
      </c>
      <c r="D82" s="9">
        <v>1700000</v>
      </c>
      <c r="E82" s="9">
        <f t="shared" si="14"/>
        <v>3400000</v>
      </c>
      <c r="F82" s="7">
        <v>5</v>
      </c>
      <c r="G82" s="9">
        <f t="shared" si="15"/>
        <v>680000</v>
      </c>
      <c r="H82" s="25"/>
      <c r="I82" s="8"/>
      <c r="J82" s="25"/>
      <c r="K82" s="9"/>
      <c r="L82" s="9"/>
      <c r="M82" s="7"/>
      <c r="N82" s="9"/>
    </row>
    <row r="83" spans="1:14">
      <c r="A83" s="19">
        <v>26</v>
      </c>
      <c r="B83" s="8" t="s">
        <v>195</v>
      </c>
      <c r="C83" s="25">
        <v>1</v>
      </c>
      <c r="D83" s="9">
        <v>1800000</v>
      </c>
      <c r="E83" s="9">
        <f t="shared" si="14"/>
        <v>1800000</v>
      </c>
      <c r="F83" s="7">
        <v>5</v>
      </c>
      <c r="G83" s="9">
        <f t="shared" si="15"/>
        <v>360000</v>
      </c>
      <c r="H83" s="25"/>
      <c r="I83" s="35"/>
      <c r="J83" s="46"/>
      <c r="K83" s="9"/>
      <c r="L83" s="9"/>
      <c r="M83" s="7"/>
      <c r="N83" s="9"/>
    </row>
    <row r="84" spans="1:14">
      <c r="A84" s="19">
        <v>27</v>
      </c>
      <c r="B84" s="8" t="s">
        <v>196</v>
      </c>
      <c r="C84" s="25">
        <v>2</v>
      </c>
      <c r="D84" s="9">
        <v>3800000</v>
      </c>
      <c r="E84" s="9">
        <f t="shared" si="14"/>
        <v>7600000</v>
      </c>
      <c r="F84" s="7">
        <v>5</v>
      </c>
      <c r="G84" s="9">
        <f t="shared" si="15"/>
        <v>1520000</v>
      </c>
      <c r="H84" s="25"/>
      <c r="I84" s="8"/>
      <c r="J84" s="25"/>
      <c r="K84" s="9"/>
      <c r="L84" s="9"/>
      <c r="M84" s="7"/>
      <c r="N84" s="9"/>
    </row>
    <row r="85" spans="1:14">
      <c r="A85" s="19">
        <v>28</v>
      </c>
      <c r="B85" s="8" t="s">
        <v>168</v>
      </c>
      <c r="C85" s="25">
        <v>22</v>
      </c>
      <c r="D85" s="9">
        <v>900000</v>
      </c>
      <c r="E85" s="9">
        <f t="shared" si="14"/>
        <v>19800000</v>
      </c>
      <c r="F85" s="7">
        <v>5</v>
      </c>
      <c r="G85" s="9">
        <f t="shared" si="15"/>
        <v>3960000</v>
      </c>
      <c r="H85" s="25"/>
      <c r="I85" s="8"/>
      <c r="J85" s="25"/>
      <c r="K85" s="9"/>
      <c r="L85" s="9"/>
      <c r="M85" s="7"/>
      <c r="N85" s="9"/>
    </row>
    <row r="86" spans="1:14">
      <c r="A86" s="25"/>
      <c r="B86" s="8"/>
      <c r="C86" s="25"/>
      <c r="D86" s="9"/>
      <c r="E86" s="9"/>
      <c r="F86" s="7"/>
      <c r="G86" s="9"/>
      <c r="H86" s="25"/>
      <c r="I86" s="35"/>
      <c r="J86" s="46"/>
      <c r="K86" s="9"/>
      <c r="L86" s="9"/>
      <c r="M86" s="7"/>
      <c r="N86" s="9"/>
    </row>
    <row r="87" spans="1:14">
      <c r="A87" s="25"/>
      <c r="B87" s="34" t="s">
        <v>197</v>
      </c>
      <c r="C87" s="25"/>
      <c r="D87" s="9"/>
      <c r="E87" s="9"/>
      <c r="F87" s="7"/>
      <c r="G87" s="9"/>
      <c r="H87" s="25"/>
      <c r="I87" s="8"/>
      <c r="J87" s="25"/>
      <c r="K87" s="9"/>
      <c r="L87" s="9"/>
      <c r="M87" s="7"/>
      <c r="N87" s="9"/>
    </row>
    <row r="88" spans="1:14">
      <c r="A88" s="19">
        <v>1</v>
      </c>
      <c r="B88" s="8" t="s">
        <v>198</v>
      </c>
      <c r="C88" s="19">
        <v>5</v>
      </c>
      <c r="D88" s="9">
        <v>2000000</v>
      </c>
      <c r="E88" s="9">
        <f t="shared" ref="E88:E102" si="16">C88*D88</f>
        <v>10000000</v>
      </c>
      <c r="F88" s="7">
        <v>5</v>
      </c>
      <c r="G88" s="9">
        <f t="shared" ref="G88:G102" si="17">E88/F88</f>
        <v>2000000</v>
      </c>
      <c r="H88" s="25"/>
      <c r="I88" s="35"/>
      <c r="J88" s="46"/>
      <c r="K88" s="9"/>
      <c r="L88" s="9"/>
      <c r="M88" s="7"/>
      <c r="N88" s="9"/>
    </row>
    <row r="89" spans="1:14">
      <c r="A89" s="19">
        <v>2</v>
      </c>
      <c r="B89" s="8" t="s">
        <v>97</v>
      </c>
      <c r="C89" s="19">
        <v>1</v>
      </c>
      <c r="D89" s="9">
        <v>100000</v>
      </c>
      <c r="E89" s="9">
        <f t="shared" si="16"/>
        <v>100000</v>
      </c>
      <c r="F89" s="7">
        <v>5</v>
      </c>
      <c r="G89" s="9">
        <f t="shared" si="17"/>
        <v>20000</v>
      </c>
      <c r="H89" s="25"/>
      <c r="I89" s="8"/>
      <c r="J89" s="25"/>
      <c r="K89" s="9"/>
      <c r="L89" s="9"/>
      <c r="M89" s="7"/>
      <c r="N89" s="9"/>
    </row>
    <row r="90" spans="1:14">
      <c r="A90" s="19">
        <v>3</v>
      </c>
      <c r="B90" s="8" t="s">
        <v>199</v>
      </c>
      <c r="C90" s="19">
        <v>2</v>
      </c>
      <c r="D90" s="9">
        <v>8000000</v>
      </c>
      <c r="E90" s="9">
        <f t="shared" si="16"/>
        <v>16000000</v>
      </c>
      <c r="F90" s="7">
        <v>5</v>
      </c>
      <c r="G90" s="9">
        <f t="shared" si="17"/>
        <v>3200000</v>
      </c>
      <c r="H90" s="25"/>
      <c r="I90" s="35"/>
      <c r="J90" s="46"/>
      <c r="K90" s="9"/>
      <c r="L90" s="9"/>
      <c r="M90" s="7"/>
      <c r="N90" s="9"/>
    </row>
    <row r="91" spans="1:14">
      <c r="A91" s="19">
        <v>4</v>
      </c>
      <c r="B91" s="8" t="s">
        <v>200</v>
      </c>
      <c r="C91" s="19">
        <v>4</v>
      </c>
      <c r="D91" s="9">
        <v>1500000</v>
      </c>
      <c r="E91" s="9">
        <f t="shared" si="16"/>
        <v>6000000</v>
      </c>
      <c r="F91" s="7">
        <v>5</v>
      </c>
      <c r="G91" s="9">
        <f t="shared" si="17"/>
        <v>1200000</v>
      </c>
      <c r="H91" s="25"/>
      <c r="I91" s="8"/>
      <c r="J91" s="25"/>
      <c r="K91" s="9"/>
      <c r="L91" s="9"/>
      <c r="M91" s="7"/>
      <c r="N91" s="9"/>
    </row>
    <row r="92" spans="1:14">
      <c r="A92" s="19">
        <v>5</v>
      </c>
      <c r="B92" s="8" t="s">
        <v>201</v>
      </c>
      <c r="C92" s="19">
        <v>2</v>
      </c>
      <c r="D92" s="9">
        <v>2000000</v>
      </c>
      <c r="E92" s="9">
        <f t="shared" si="16"/>
        <v>4000000</v>
      </c>
      <c r="F92" s="7">
        <v>5</v>
      </c>
      <c r="G92" s="9">
        <f t="shared" si="17"/>
        <v>800000</v>
      </c>
      <c r="H92" s="25">
        <v>34</v>
      </c>
      <c r="I92" s="36" t="s">
        <v>258</v>
      </c>
      <c r="J92" s="46">
        <v>3</v>
      </c>
      <c r="K92" s="9">
        <v>10000000</v>
      </c>
      <c r="L92" s="9">
        <f t="shared" si="12"/>
        <v>30000000</v>
      </c>
      <c r="M92" s="7">
        <v>5</v>
      </c>
      <c r="N92" s="9">
        <f t="shared" si="13"/>
        <v>6000000</v>
      </c>
    </row>
    <row r="93" spans="1:14">
      <c r="A93" s="20">
        <v>6</v>
      </c>
      <c r="B93" s="33" t="s">
        <v>202</v>
      </c>
      <c r="C93" s="20">
        <v>1</v>
      </c>
      <c r="D93" s="9">
        <v>2000000</v>
      </c>
      <c r="E93" s="9">
        <f t="shared" si="16"/>
        <v>2000000</v>
      </c>
      <c r="F93" s="7">
        <v>5</v>
      </c>
      <c r="G93" s="9">
        <f t="shared" si="17"/>
        <v>400000</v>
      </c>
      <c r="H93" s="25">
        <v>35</v>
      </c>
      <c r="I93" s="8" t="s">
        <v>259</v>
      </c>
      <c r="J93" s="25">
        <v>6</v>
      </c>
      <c r="K93" s="9">
        <v>15000000</v>
      </c>
      <c r="L93" s="9">
        <f t="shared" si="12"/>
        <v>90000000</v>
      </c>
      <c r="M93" s="7">
        <v>5</v>
      </c>
      <c r="N93" s="9">
        <f t="shared" si="13"/>
        <v>18000000</v>
      </c>
    </row>
    <row r="94" spans="1:14">
      <c r="A94" s="19">
        <v>7</v>
      </c>
      <c r="B94" s="8" t="s">
        <v>203</v>
      </c>
      <c r="C94" s="19">
        <v>2</v>
      </c>
      <c r="D94" s="9">
        <v>1500000</v>
      </c>
      <c r="E94" s="9">
        <f t="shared" si="16"/>
        <v>3000000</v>
      </c>
      <c r="F94" s="7">
        <v>5</v>
      </c>
      <c r="G94" s="9">
        <f t="shared" si="17"/>
        <v>600000</v>
      </c>
      <c r="H94" s="25">
        <v>36</v>
      </c>
      <c r="I94" s="36" t="s">
        <v>260</v>
      </c>
      <c r="J94" s="46">
        <v>2</v>
      </c>
      <c r="K94" s="9">
        <v>20000000</v>
      </c>
      <c r="L94" s="9">
        <f t="shared" si="12"/>
        <v>40000000</v>
      </c>
      <c r="M94" s="7">
        <v>5</v>
      </c>
      <c r="N94" s="9">
        <f t="shared" si="13"/>
        <v>8000000</v>
      </c>
    </row>
    <row r="95" spans="1:14">
      <c r="A95" s="19">
        <v>8</v>
      </c>
      <c r="B95" s="8" t="s">
        <v>204</v>
      </c>
      <c r="C95" s="19">
        <v>1</v>
      </c>
      <c r="D95" s="9">
        <v>1000000</v>
      </c>
      <c r="E95" s="9">
        <f t="shared" si="16"/>
        <v>1000000</v>
      </c>
      <c r="F95" s="7">
        <v>5</v>
      </c>
      <c r="G95" s="9">
        <f t="shared" si="17"/>
        <v>200000</v>
      </c>
      <c r="H95" s="25">
        <v>37</v>
      </c>
      <c r="I95" s="36" t="s">
        <v>261</v>
      </c>
      <c r="J95" s="46">
        <v>1</v>
      </c>
      <c r="K95" s="9">
        <v>30000000</v>
      </c>
      <c r="L95" s="9">
        <f t="shared" si="12"/>
        <v>30000000</v>
      </c>
      <c r="M95" s="7">
        <v>5</v>
      </c>
      <c r="N95" s="9">
        <f t="shared" si="13"/>
        <v>6000000</v>
      </c>
    </row>
    <row r="96" spans="1:14">
      <c r="A96" s="19">
        <v>9</v>
      </c>
      <c r="B96" s="8" t="s">
        <v>205</v>
      </c>
      <c r="C96" s="19">
        <v>6</v>
      </c>
      <c r="D96" s="9">
        <v>700000</v>
      </c>
      <c r="E96" s="9">
        <f t="shared" si="16"/>
        <v>4200000</v>
      </c>
      <c r="F96" s="7">
        <v>5</v>
      </c>
      <c r="G96" s="9">
        <f t="shared" si="17"/>
        <v>840000</v>
      </c>
      <c r="H96" s="25">
        <v>38</v>
      </c>
      <c r="I96" s="36" t="s">
        <v>262</v>
      </c>
      <c r="J96" s="46">
        <v>1</v>
      </c>
      <c r="K96" s="9">
        <v>30000000</v>
      </c>
      <c r="L96" s="9">
        <f t="shared" si="12"/>
        <v>30000000</v>
      </c>
      <c r="M96" s="7">
        <v>5</v>
      </c>
      <c r="N96" s="9">
        <f t="shared" si="13"/>
        <v>6000000</v>
      </c>
    </row>
    <row r="97" spans="1:14">
      <c r="A97" s="19">
        <v>10</v>
      </c>
      <c r="B97" s="8" t="s">
        <v>206</v>
      </c>
      <c r="C97" s="19">
        <v>6</v>
      </c>
      <c r="D97" s="9">
        <v>100000</v>
      </c>
      <c r="E97" s="9">
        <f t="shared" si="16"/>
        <v>600000</v>
      </c>
      <c r="F97" s="7">
        <v>5</v>
      </c>
      <c r="G97" s="9">
        <f t="shared" si="17"/>
        <v>120000</v>
      </c>
      <c r="H97" s="25">
        <v>39</v>
      </c>
      <c r="I97" s="36" t="s">
        <v>263</v>
      </c>
      <c r="J97" s="46">
        <v>1</v>
      </c>
      <c r="K97" s="9">
        <v>50000000</v>
      </c>
      <c r="L97" s="9">
        <f t="shared" si="12"/>
        <v>50000000</v>
      </c>
      <c r="M97" s="7">
        <v>5</v>
      </c>
      <c r="N97" s="9">
        <f t="shared" si="13"/>
        <v>10000000</v>
      </c>
    </row>
    <row r="98" spans="1:14">
      <c r="A98" s="19">
        <v>11</v>
      </c>
      <c r="B98" s="8" t="s">
        <v>207</v>
      </c>
      <c r="C98" s="19">
        <v>2</v>
      </c>
      <c r="D98" s="9">
        <v>1000000</v>
      </c>
      <c r="E98" s="9">
        <f t="shared" si="16"/>
        <v>2000000</v>
      </c>
      <c r="F98" s="7">
        <v>5</v>
      </c>
      <c r="G98" s="9">
        <f t="shared" si="17"/>
        <v>400000</v>
      </c>
      <c r="H98" s="25">
        <v>40</v>
      </c>
      <c r="I98" s="36" t="s">
        <v>264</v>
      </c>
      <c r="J98" s="46">
        <v>1</v>
      </c>
      <c r="K98" s="9">
        <v>80000000</v>
      </c>
      <c r="L98" s="9">
        <f t="shared" si="12"/>
        <v>80000000</v>
      </c>
      <c r="M98" s="7">
        <v>5</v>
      </c>
      <c r="N98" s="9">
        <f t="shared" si="13"/>
        <v>16000000</v>
      </c>
    </row>
    <row r="99" spans="1:14">
      <c r="A99" s="19">
        <v>12</v>
      </c>
      <c r="B99" s="8" t="s">
        <v>208</v>
      </c>
      <c r="C99" s="19">
        <v>1</v>
      </c>
      <c r="D99" s="9">
        <v>1500000</v>
      </c>
      <c r="E99" s="9">
        <f t="shared" si="16"/>
        <v>1500000</v>
      </c>
      <c r="F99" s="7">
        <v>5</v>
      </c>
      <c r="G99" s="9">
        <f t="shared" si="17"/>
        <v>300000</v>
      </c>
      <c r="H99" s="25">
        <v>41</v>
      </c>
      <c r="I99" s="36" t="s">
        <v>265</v>
      </c>
      <c r="J99" s="46">
        <v>2</v>
      </c>
      <c r="K99" s="9">
        <v>2500000</v>
      </c>
      <c r="L99" s="9">
        <f t="shared" si="12"/>
        <v>5000000</v>
      </c>
      <c r="M99" s="7">
        <v>5</v>
      </c>
      <c r="N99" s="9">
        <f t="shared" si="13"/>
        <v>1000000</v>
      </c>
    </row>
    <row r="100" spans="1:14">
      <c r="A100" s="19">
        <v>13</v>
      </c>
      <c r="B100" s="8" t="s">
        <v>209</v>
      </c>
      <c r="C100" s="19">
        <v>1</v>
      </c>
      <c r="D100" s="9">
        <v>1500000</v>
      </c>
      <c r="E100" s="9">
        <f t="shared" si="16"/>
        <v>1500000</v>
      </c>
      <c r="F100" s="7">
        <v>5</v>
      </c>
      <c r="G100" s="9">
        <f t="shared" si="17"/>
        <v>300000</v>
      </c>
      <c r="H100" s="25">
        <v>42</v>
      </c>
      <c r="I100" s="8" t="s">
        <v>266</v>
      </c>
      <c r="J100" s="25">
        <v>1</v>
      </c>
      <c r="K100" s="9">
        <v>2000000</v>
      </c>
      <c r="L100" s="9">
        <f t="shared" si="12"/>
        <v>2000000</v>
      </c>
      <c r="M100" s="7">
        <v>5</v>
      </c>
      <c r="N100" s="9">
        <f t="shared" si="13"/>
        <v>400000</v>
      </c>
    </row>
    <row r="101" spans="1:14">
      <c r="A101" s="19">
        <v>14</v>
      </c>
      <c r="B101" s="8" t="s">
        <v>210</v>
      </c>
      <c r="C101" s="19">
        <v>3</v>
      </c>
      <c r="D101" s="9">
        <v>1000000</v>
      </c>
      <c r="E101" s="9">
        <f t="shared" si="16"/>
        <v>3000000</v>
      </c>
      <c r="F101" s="7">
        <v>5</v>
      </c>
      <c r="G101" s="9">
        <f t="shared" si="17"/>
        <v>600000</v>
      </c>
      <c r="H101" s="25">
        <v>43</v>
      </c>
      <c r="I101" s="36" t="s">
        <v>267</v>
      </c>
      <c r="J101" s="46">
        <v>3</v>
      </c>
      <c r="K101" s="9">
        <v>2000000</v>
      </c>
      <c r="L101" s="9">
        <f t="shared" si="12"/>
        <v>6000000</v>
      </c>
      <c r="M101" s="7">
        <v>5</v>
      </c>
      <c r="N101" s="9">
        <f t="shared" si="13"/>
        <v>1200000</v>
      </c>
    </row>
    <row r="102" spans="1:14">
      <c r="A102" s="19">
        <v>15</v>
      </c>
      <c r="B102" s="8" t="s">
        <v>211</v>
      </c>
      <c r="C102" s="19">
        <v>2</v>
      </c>
      <c r="D102" s="9">
        <v>3500000</v>
      </c>
      <c r="E102" s="9">
        <f t="shared" si="16"/>
        <v>7000000</v>
      </c>
      <c r="F102" s="7">
        <v>5</v>
      </c>
      <c r="G102" s="9">
        <f t="shared" si="17"/>
        <v>1400000</v>
      </c>
      <c r="H102" s="25">
        <v>44</v>
      </c>
      <c r="I102" s="36" t="s">
        <v>268</v>
      </c>
      <c r="J102" s="46">
        <v>1</v>
      </c>
      <c r="K102" s="9">
        <v>300000</v>
      </c>
      <c r="L102" s="9">
        <f t="shared" si="12"/>
        <v>300000</v>
      </c>
      <c r="M102" s="7">
        <v>5</v>
      </c>
      <c r="N102" s="9">
        <f t="shared" si="13"/>
        <v>60000</v>
      </c>
    </row>
    <row r="103" spans="1:14" ht="29">
      <c r="A103" s="19"/>
      <c r="B103" s="8"/>
      <c r="C103" s="19"/>
      <c r="D103" s="9"/>
      <c r="E103" s="9"/>
      <c r="F103" s="7"/>
      <c r="G103" s="9"/>
      <c r="H103" s="25">
        <v>45</v>
      </c>
      <c r="I103" s="36" t="s">
        <v>269</v>
      </c>
      <c r="J103" s="46">
        <v>2</v>
      </c>
      <c r="K103" s="9">
        <v>500000</v>
      </c>
      <c r="L103" s="9">
        <f t="shared" si="12"/>
        <v>1000000</v>
      </c>
      <c r="M103" s="7">
        <v>5</v>
      </c>
      <c r="N103" s="9">
        <f t="shared" si="13"/>
        <v>200000</v>
      </c>
    </row>
    <row r="104" spans="1:14">
      <c r="A104" s="19"/>
      <c r="B104" s="8" t="s">
        <v>212</v>
      </c>
      <c r="C104" s="19"/>
      <c r="D104" s="9"/>
      <c r="E104" s="9"/>
      <c r="F104" s="7"/>
      <c r="G104" s="9"/>
      <c r="H104" s="25">
        <v>46</v>
      </c>
      <c r="I104" s="35" t="s">
        <v>270</v>
      </c>
      <c r="J104" s="46">
        <v>1</v>
      </c>
      <c r="K104" s="9">
        <v>10000000</v>
      </c>
      <c r="L104" s="9">
        <f t="shared" si="12"/>
        <v>10000000</v>
      </c>
      <c r="M104" s="7">
        <v>5</v>
      </c>
      <c r="N104" s="9">
        <f t="shared" si="13"/>
        <v>2000000</v>
      </c>
    </row>
    <row r="105" spans="1:14">
      <c r="A105" s="19">
        <v>1</v>
      </c>
      <c r="B105" s="8" t="s">
        <v>213</v>
      </c>
      <c r="C105" s="19">
        <v>2</v>
      </c>
      <c r="D105" s="9">
        <v>2500000</v>
      </c>
      <c r="E105" s="9">
        <f t="shared" ref="E105:E126" si="18">C105*D105</f>
        <v>5000000</v>
      </c>
      <c r="F105" s="7">
        <v>5</v>
      </c>
      <c r="G105" s="9">
        <f t="shared" ref="G105:G126" si="19">E105/F105</f>
        <v>1000000</v>
      </c>
      <c r="H105" s="25">
        <v>47</v>
      </c>
      <c r="I105" s="36" t="s">
        <v>271</v>
      </c>
      <c r="J105" s="46">
        <v>3</v>
      </c>
      <c r="K105" s="9">
        <v>2000000</v>
      </c>
      <c r="L105" s="9">
        <f t="shared" si="12"/>
        <v>6000000</v>
      </c>
      <c r="M105" s="7">
        <v>5</v>
      </c>
      <c r="N105" s="9">
        <f t="shared" si="13"/>
        <v>1200000</v>
      </c>
    </row>
    <row r="106" spans="1:14">
      <c r="A106" s="19">
        <v>2</v>
      </c>
      <c r="B106" s="8" t="s">
        <v>214</v>
      </c>
      <c r="C106" s="19">
        <v>1</v>
      </c>
      <c r="D106" s="9">
        <v>2000000</v>
      </c>
      <c r="E106" s="9">
        <f t="shared" si="18"/>
        <v>2000000</v>
      </c>
      <c r="F106" s="7">
        <v>5</v>
      </c>
      <c r="G106" s="9">
        <f t="shared" si="19"/>
        <v>400000</v>
      </c>
      <c r="H106" s="25">
        <v>48</v>
      </c>
      <c r="I106" s="36" t="s">
        <v>272</v>
      </c>
      <c r="J106" s="46">
        <v>1</v>
      </c>
      <c r="K106" s="9">
        <v>2000000</v>
      </c>
      <c r="L106" s="9">
        <f t="shared" si="12"/>
        <v>2000000</v>
      </c>
      <c r="M106" s="7">
        <v>5</v>
      </c>
      <c r="N106" s="9">
        <f t="shared" si="13"/>
        <v>400000</v>
      </c>
    </row>
    <row r="107" spans="1:14">
      <c r="A107" s="19">
        <v>3</v>
      </c>
      <c r="B107" s="8" t="s">
        <v>215</v>
      </c>
      <c r="C107" s="19">
        <v>2</v>
      </c>
      <c r="D107" s="9">
        <v>700000</v>
      </c>
      <c r="E107" s="9">
        <f t="shared" si="18"/>
        <v>1400000</v>
      </c>
      <c r="F107" s="7">
        <v>5</v>
      </c>
      <c r="G107" s="9">
        <f t="shared" si="19"/>
        <v>280000</v>
      </c>
      <c r="H107" s="25">
        <v>49</v>
      </c>
      <c r="I107" s="36" t="s">
        <v>273</v>
      </c>
      <c r="J107" s="46">
        <v>2</v>
      </c>
      <c r="K107" s="9">
        <v>2000000</v>
      </c>
      <c r="L107" s="9">
        <f t="shared" si="12"/>
        <v>4000000</v>
      </c>
      <c r="M107" s="7">
        <v>5</v>
      </c>
      <c r="N107" s="9">
        <f t="shared" si="13"/>
        <v>800000</v>
      </c>
    </row>
    <row r="108" spans="1:14">
      <c r="A108" s="19">
        <v>4</v>
      </c>
      <c r="B108" s="8" t="s">
        <v>216</v>
      </c>
      <c r="C108" s="19">
        <v>2</v>
      </c>
      <c r="D108" s="9">
        <v>500000</v>
      </c>
      <c r="E108" s="9">
        <f t="shared" si="18"/>
        <v>1000000</v>
      </c>
      <c r="F108" s="7">
        <v>5</v>
      </c>
      <c r="G108" s="9">
        <f t="shared" si="19"/>
        <v>200000</v>
      </c>
      <c r="H108" s="25">
        <v>50</v>
      </c>
      <c r="I108" s="36" t="s">
        <v>274</v>
      </c>
      <c r="J108" s="46">
        <v>11</v>
      </c>
      <c r="K108" s="9">
        <v>1550000</v>
      </c>
      <c r="L108" s="9">
        <f t="shared" si="12"/>
        <v>17050000</v>
      </c>
      <c r="M108" s="7">
        <v>5</v>
      </c>
      <c r="N108" s="9">
        <f t="shared" si="13"/>
        <v>3410000</v>
      </c>
    </row>
    <row r="109" spans="1:14">
      <c r="A109" s="19">
        <v>5</v>
      </c>
      <c r="B109" s="8" t="s">
        <v>217</v>
      </c>
      <c r="C109" s="19">
        <v>1</v>
      </c>
      <c r="D109" s="9">
        <v>2000000</v>
      </c>
      <c r="E109" s="9">
        <f t="shared" si="18"/>
        <v>2000000</v>
      </c>
      <c r="F109" s="7">
        <v>5</v>
      </c>
      <c r="G109" s="9">
        <f t="shared" si="19"/>
        <v>400000</v>
      </c>
      <c r="H109" s="25">
        <v>51</v>
      </c>
      <c r="I109" s="36" t="s">
        <v>275</v>
      </c>
      <c r="J109" s="46">
        <v>4</v>
      </c>
      <c r="K109" s="9">
        <v>2500000</v>
      </c>
      <c r="L109" s="9">
        <f t="shared" si="12"/>
        <v>10000000</v>
      </c>
      <c r="M109" s="7">
        <v>5</v>
      </c>
      <c r="N109" s="9">
        <f t="shared" si="13"/>
        <v>2000000</v>
      </c>
    </row>
    <row r="110" spans="1:14">
      <c r="A110" s="19">
        <v>6</v>
      </c>
      <c r="B110" s="8" t="s">
        <v>156</v>
      </c>
      <c r="C110" s="19">
        <v>1</v>
      </c>
      <c r="D110" s="9">
        <v>3500000</v>
      </c>
      <c r="E110" s="9">
        <f t="shared" si="18"/>
        <v>3500000</v>
      </c>
      <c r="F110" s="7">
        <v>5</v>
      </c>
      <c r="G110" s="9">
        <f t="shared" si="19"/>
        <v>700000</v>
      </c>
      <c r="H110" s="25">
        <v>52</v>
      </c>
      <c r="I110" s="36" t="s">
        <v>276</v>
      </c>
      <c r="J110" s="46">
        <v>6</v>
      </c>
      <c r="K110" s="9">
        <v>1000000</v>
      </c>
      <c r="L110" s="9">
        <f t="shared" si="12"/>
        <v>6000000</v>
      </c>
      <c r="M110" s="7">
        <v>5</v>
      </c>
      <c r="N110" s="9">
        <f t="shared" si="13"/>
        <v>1200000</v>
      </c>
    </row>
    <row r="111" spans="1:14">
      <c r="A111" s="19">
        <v>7</v>
      </c>
      <c r="B111" s="8" t="s">
        <v>218</v>
      </c>
      <c r="C111" s="19">
        <v>1</v>
      </c>
      <c r="D111" s="9">
        <v>3500000</v>
      </c>
      <c r="E111" s="9">
        <f t="shared" si="18"/>
        <v>3500000</v>
      </c>
      <c r="F111" s="7">
        <v>5</v>
      </c>
      <c r="G111" s="9">
        <f t="shared" si="19"/>
        <v>700000</v>
      </c>
      <c r="H111" s="25">
        <v>53</v>
      </c>
      <c r="I111" s="35" t="s">
        <v>277</v>
      </c>
      <c r="J111" s="46">
        <v>1</v>
      </c>
      <c r="K111" s="9">
        <v>10000000</v>
      </c>
      <c r="L111" s="9">
        <f t="shared" si="12"/>
        <v>10000000</v>
      </c>
      <c r="M111" s="7">
        <v>5</v>
      </c>
      <c r="N111" s="9">
        <f t="shared" si="13"/>
        <v>2000000</v>
      </c>
    </row>
    <row r="112" spans="1:14">
      <c r="A112" s="19">
        <v>8</v>
      </c>
      <c r="B112" s="8" t="s">
        <v>101</v>
      </c>
      <c r="C112" s="19">
        <v>2</v>
      </c>
      <c r="D112" s="9">
        <v>700000</v>
      </c>
      <c r="E112" s="9">
        <f t="shared" si="18"/>
        <v>1400000</v>
      </c>
      <c r="F112" s="7">
        <v>5</v>
      </c>
      <c r="G112" s="9">
        <f t="shared" si="19"/>
        <v>280000</v>
      </c>
      <c r="H112" s="25">
        <v>54</v>
      </c>
      <c r="I112" s="35" t="s">
        <v>278</v>
      </c>
      <c r="J112" s="46">
        <v>1</v>
      </c>
      <c r="K112" s="9">
        <v>2500000</v>
      </c>
      <c r="L112" s="9">
        <f t="shared" si="12"/>
        <v>2500000</v>
      </c>
      <c r="M112" s="7">
        <v>5</v>
      </c>
      <c r="N112" s="9">
        <f t="shared" si="13"/>
        <v>500000</v>
      </c>
    </row>
    <row r="113" spans="1:14">
      <c r="A113" s="19">
        <v>9</v>
      </c>
      <c r="B113" s="8" t="s">
        <v>219</v>
      </c>
      <c r="C113" s="19">
        <v>2</v>
      </c>
      <c r="D113" s="9">
        <v>500000</v>
      </c>
      <c r="E113" s="9">
        <f t="shared" si="18"/>
        <v>1000000</v>
      </c>
      <c r="F113" s="7">
        <v>5</v>
      </c>
      <c r="G113" s="9">
        <f t="shared" si="19"/>
        <v>200000</v>
      </c>
      <c r="H113" s="25">
        <v>55</v>
      </c>
      <c r="I113" s="35" t="s">
        <v>236</v>
      </c>
      <c r="J113" s="46">
        <v>2</v>
      </c>
      <c r="K113" s="9">
        <v>12500000</v>
      </c>
      <c r="L113" s="9">
        <f t="shared" si="12"/>
        <v>25000000</v>
      </c>
      <c r="M113" s="7">
        <v>5</v>
      </c>
      <c r="N113" s="9">
        <f t="shared" si="13"/>
        <v>5000000</v>
      </c>
    </row>
    <row r="114" spans="1:14">
      <c r="A114" s="19">
        <v>10</v>
      </c>
      <c r="B114" s="8" t="s">
        <v>220</v>
      </c>
      <c r="C114" s="19">
        <v>1</v>
      </c>
      <c r="D114" s="9">
        <v>500000</v>
      </c>
      <c r="E114" s="9">
        <f t="shared" si="18"/>
        <v>500000</v>
      </c>
      <c r="F114" s="7">
        <v>5</v>
      </c>
      <c r="G114" s="9">
        <f t="shared" si="19"/>
        <v>100000</v>
      </c>
      <c r="H114" s="25">
        <v>56</v>
      </c>
      <c r="I114" s="35" t="s">
        <v>279</v>
      </c>
      <c r="J114" s="46">
        <v>2</v>
      </c>
      <c r="K114" s="9">
        <v>900000</v>
      </c>
      <c r="L114" s="9">
        <f t="shared" si="12"/>
        <v>1800000</v>
      </c>
      <c r="M114" s="7">
        <v>5</v>
      </c>
      <c r="N114" s="9">
        <f t="shared" si="13"/>
        <v>360000</v>
      </c>
    </row>
    <row r="115" spans="1:14">
      <c r="A115" s="19">
        <v>11</v>
      </c>
      <c r="B115" s="8" t="s">
        <v>221</v>
      </c>
      <c r="C115" s="19">
        <v>1</v>
      </c>
      <c r="D115" s="9">
        <v>2500000</v>
      </c>
      <c r="E115" s="9">
        <f t="shared" si="18"/>
        <v>2500000</v>
      </c>
      <c r="F115" s="7">
        <v>5</v>
      </c>
      <c r="G115" s="9">
        <f t="shared" si="19"/>
        <v>500000</v>
      </c>
      <c r="H115" s="25"/>
      <c r="I115" s="8" t="s">
        <v>398</v>
      </c>
      <c r="J115" s="25"/>
      <c r="K115" s="9"/>
      <c r="L115" s="9"/>
      <c r="M115" s="7"/>
      <c r="N115" s="9"/>
    </row>
    <row r="116" spans="1:14">
      <c r="A116" s="19">
        <v>12</v>
      </c>
      <c r="B116" s="8" t="s">
        <v>222</v>
      </c>
      <c r="C116" s="19">
        <v>1</v>
      </c>
      <c r="D116" s="9">
        <v>2000000</v>
      </c>
      <c r="E116" s="9">
        <f t="shared" si="18"/>
        <v>2000000</v>
      </c>
      <c r="F116" s="7">
        <v>5</v>
      </c>
      <c r="G116" s="9">
        <f t="shared" si="19"/>
        <v>400000</v>
      </c>
      <c r="H116" s="19">
        <v>19</v>
      </c>
      <c r="I116" s="8" t="s">
        <v>413</v>
      </c>
      <c r="J116" s="19">
        <v>1</v>
      </c>
      <c r="K116" s="9">
        <v>12500000</v>
      </c>
      <c r="L116" s="9">
        <f t="shared" ref="L116:L118" si="20">J116*K116</f>
        <v>12500000</v>
      </c>
      <c r="M116" s="7">
        <v>5</v>
      </c>
      <c r="N116" s="9">
        <f t="shared" ref="N116:N118" si="21">L116/M116</f>
        <v>2500000</v>
      </c>
    </row>
    <row r="117" spans="1:14">
      <c r="A117" s="19">
        <v>13</v>
      </c>
      <c r="B117" s="8" t="s">
        <v>223</v>
      </c>
      <c r="C117" s="19">
        <v>1</v>
      </c>
      <c r="D117" s="9">
        <v>2000000</v>
      </c>
      <c r="E117" s="9">
        <f t="shared" si="18"/>
        <v>2000000</v>
      </c>
      <c r="F117" s="7">
        <v>5</v>
      </c>
      <c r="G117" s="9">
        <f t="shared" si="19"/>
        <v>400000</v>
      </c>
      <c r="H117" s="19">
        <v>20</v>
      </c>
      <c r="I117" s="8" t="s">
        <v>414</v>
      </c>
      <c r="J117" s="19">
        <v>1</v>
      </c>
      <c r="K117" s="9">
        <v>3900000</v>
      </c>
      <c r="L117" s="9">
        <f t="shared" si="20"/>
        <v>3900000</v>
      </c>
      <c r="M117" s="7">
        <v>5</v>
      </c>
      <c r="N117" s="9">
        <f t="shared" si="21"/>
        <v>780000</v>
      </c>
    </row>
    <row r="118" spans="1:14">
      <c r="A118" s="19">
        <v>14</v>
      </c>
      <c r="B118" s="8" t="s">
        <v>155</v>
      </c>
      <c r="C118" s="19">
        <v>1</v>
      </c>
      <c r="D118" s="9">
        <v>4000000</v>
      </c>
      <c r="E118" s="9">
        <f t="shared" si="18"/>
        <v>4000000</v>
      </c>
      <c r="F118" s="7">
        <v>5</v>
      </c>
      <c r="G118" s="9">
        <f t="shared" si="19"/>
        <v>800000</v>
      </c>
      <c r="H118" s="19">
        <v>21</v>
      </c>
      <c r="I118" s="8" t="s">
        <v>415</v>
      </c>
      <c r="J118" s="19">
        <v>1</v>
      </c>
      <c r="K118" s="9">
        <v>2500000</v>
      </c>
      <c r="L118" s="9">
        <f t="shared" si="20"/>
        <v>2500000</v>
      </c>
      <c r="M118" s="7">
        <v>5</v>
      </c>
      <c r="N118" s="9">
        <f t="shared" si="21"/>
        <v>500000</v>
      </c>
    </row>
    <row r="119" spans="1:14">
      <c r="A119" s="19">
        <v>15</v>
      </c>
      <c r="B119" s="8" t="s">
        <v>97</v>
      </c>
      <c r="C119" s="19">
        <v>1</v>
      </c>
      <c r="D119" s="9">
        <v>100000</v>
      </c>
      <c r="E119" s="9">
        <f t="shared" si="18"/>
        <v>100000</v>
      </c>
      <c r="F119" s="7">
        <v>5</v>
      </c>
      <c r="G119" s="9">
        <f t="shared" si="19"/>
        <v>20000</v>
      </c>
      <c r="H119" s="19"/>
      <c r="I119" s="8"/>
      <c r="J119" s="19"/>
      <c r="K119" s="9"/>
      <c r="L119" s="9"/>
      <c r="M119" s="7"/>
      <c r="N119" s="9"/>
    </row>
    <row r="120" spans="1:14">
      <c r="A120" s="19">
        <v>16</v>
      </c>
      <c r="B120" s="8" t="s">
        <v>155</v>
      </c>
      <c r="C120" s="19">
        <v>1</v>
      </c>
      <c r="D120" s="9">
        <v>4000000</v>
      </c>
      <c r="E120" s="9">
        <f t="shared" si="18"/>
        <v>4000000</v>
      </c>
      <c r="F120" s="7">
        <v>5</v>
      </c>
      <c r="G120" s="9">
        <f t="shared" si="19"/>
        <v>800000</v>
      </c>
      <c r="H120" s="25"/>
      <c r="I120" s="8"/>
      <c r="J120" s="25"/>
      <c r="K120" s="9"/>
      <c r="L120" s="9"/>
      <c r="M120" s="7"/>
      <c r="N120" s="9"/>
    </row>
    <row r="121" spans="1:14">
      <c r="A121" s="19">
        <v>17</v>
      </c>
      <c r="B121" s="8" t="s">
        <v>224</v>
      </c>
      <c r="C121" s="19">
        <v>1</v>
      </c>
      <c r="D121" s="9">
        <v>1000000</v>
      </c>
      <c r="E121" s="9">
        <f t="shared" si="18"/>
        <v>1000000</v>
      </c>
      <c r="F121" s="7">
        <v>5</v>
      </c>
      <c r="G121" s="9">
        <f t="shared" si="19"/>
        <v>200000</v>
      </c>
      <c r="H121" s="25"/>
      <c r="I121" s="8" t="s">
        <v>416</v>
      </c>
      <c r="J121" s="25"/>
      <c r="K121" s="9"/>
      <c r="L121" s="9"/>
      <c r="M121" s="7"/>
      <c r="N121" s="9"/>
    </row>
    <row r="122" spans="1:14">
      <c r="A122" s="19">
        <v>18</v>
      </c>
      <c r="B122" s="8" t="s">
        <v>225</v>
      </c>
      <c r="C122" s="19">
        <v>1</v>
      </c>
      <c r="D122" s="9">
        <v>200000</v>
      </c>
      <c r="E122" s="9">
        <f t="shared" si="18"/>
        <v>200000</v>
      </c>
      <c r="F122" s="7">
        <v>5</v>
      </c>
      <c r="G122" s="9">
        <f t="shared" si="19"/>
        <v>40000</v>
      </c>
      <c r="H122" s="19">
        <v>17</v>
      </c>
      <c r="I122" s="8" t="s">
        <v>297</v>
      </c>
      <c r="J122" s="19">
        <v>1</v>
      </c>
      <c r="K122" s="9">
        <v>12500000</v>
      </c>
      <c r="L122" s="9">
        <f t="shared" ref="L122:L158" si="22">J122*K122</f>
        <v>12500000</v>
      </c>
      <c r="M122" s="7">
        <v>5</v>
      </c>
      <c r="N122" s="9">
        <f t="shared" ref="N122:N158" si="23">L122/M122</f>
        <v>2500000</v>
      </c>
    </row>
    <row r="123" spans="1:14">
      <c r="A123" s="19">
        <v>19</v>
      </c>
      <c r="B123" s="8" t="s">
        <v>226</v>
      </c>
      <c r="C123" s="19">
        <v>1</v>
      </c>
      <c r="D123" s="9">
        <v>500000</v>
      </c>
      <c r="E123" s="9">
        <f t="shared" si="18"/>
        <v>500000</v>
      </c>
      <c r="F123" s="7">
        <v>5</v>
      </c>
      <c r="G123" s="9">
        <f t="shared" si="19"/>
        <v>100000</v>
      </c>
      <c r="H123" s="19">
        <v>18</v>
      </c>
      <c r="I123" s="8" t="s">
        <v>243</v>
      </c>
      <c r="J123" s="25">
        <v>1</v>
      </c>
      <c r="K123" s="9">
        <v>900000</v>
      </c>
      <c r="L123" s="9">
        <f t="shared" si="22"/>
        <v>900000</v>
      </c>
      <c r="M123" s="7">
        <v>5</v>
      </c>
      <c r="N123" s="9">
        <f t="shared" si="23"/>
        <v>180000</v>
      </c>
    </row>
    <row r="124" spans="1:14">
      <c r="A124" s="19">
        <v>20</v>
      </c>
      <c r="B124" s="8" t="s">
        <v>227</v>
      </c>
      <c r="C124" s="19">
        <v>1</v>
      </c>
      <c r="D124" s="9">
        <v>4000000</v>
      </c>
      <c r="E124" s="9">
        <f t="shared" si="18"/>
        <v>4000000</v>
      </c>
      <c r="F124" s="7">
        <v>5</v>
      </c>
      <c r="G124" s="9">
        <f t="shared" si="19"/>
        <v>800000</v>
      </c>
      <c r="H124" s="28"/>
      <c r="I124" s="39"/>
      <c r="J124" s="26"/>
      <c r="K124" s="9"/>
      <c r="L124" s="9">
        <f t="shared" si="22"/>
        <v>0</v>
      </c>
      <c r="M124" s="7">
        <v>5</v>
      </c>
      <c r="N124" s="9">
        <f t="shared" si="23"/>
        <v>0</v>
      </c>
    </row>
    <row r="125" spans="1:14">
      <c r="A125" s="19">
        <v>21</v>
      </c>
      <c r="B125" s="8" t="s">
        <v>228</v>
      </c>
      <c r="C125" s="19">
        <v>1</v>
      </c>
      <c r="D125" s="9">
        <v>2000000</v>
      </c>
      <c r="E125" s="9">
        <f t="shared" si="18"/>
        <v>2000000</v>
      </c>
      <c r="F125" s="7">
        <v>5</v>
      </c>
      <c r="G125" s="9">
        <f t="shared" si="19"/>
        <v>400000</v>
      </c>
      <c r="H125" s="21"/>
      <c r="I125" s="38" t="s">
        <v>418</v>
      </c>
      <c r="J125" s="23"/>
      <c r="K125" s="9"/>
      <c r="L125" s="9">
        <f t="shared" si="22"/>
        <v>0</v>
      </c>
      <c r="M125" s="7">
        <v>5</v>
      </c>
      <c r="N125" s="9">
        <f t="shared" si="23"/>
        <v>0</v>
      </c>
    </row>
    <row r="126" spans="1:14">
      <c r="A126" s="19">
        <v>22</v>
      </c>
      <c r="B126" s="8" t="s">
        <v>229</v>
      </c>
      <c r="C126" s="19">
        <v>2</v>
      </c>
      <c r="D126" s="9">
        <v>1500000</v>
      </c>
      <c r="E126" s="9">
        <f t="shared" si="18"/>
        <v>3000000</v>
      </c>
      <c r="F126" s="7">
        <v>5</v>
      </c>
      <c r="G126" s="9">
        <f t="shared" si="19"/>
        <v>600000</v>
      </c>
      <c r="H126" s="19"/>
      <c r="I126" s="8"/>
      <c r="J126" s="19"/>
      <c r="K126" s="9"/>
      <c r="L126" s="9"/>
      <c r="M126" s="7"/>
      <c r="N126" s="9"/>
    </row>
    <row r="127" spans="1:14">
      <c r="A127" s="25"/>
      <c r="B127" s="34"/>
      <c r="C127" s="25"/>
      <c r="D127" s="9"/>
      <c r="E127" s="9"/>
      <c r="F127" s="7"/>
      <c r="G127" s="9"/>
      <c r="H127" s="19"/>
      <c r="I127" s="8"/>
      <c r="J127" s="19"/>
      <c r="K127" s="9"/>
      <c r="L127" s="9"/>
      <c r="M127" s="7"/>
      <c r="N127" s="9"/>
    </row>
    <row r="128" spans="1:14">
      <c r="A128" s="25"/>
      <c r="B128" s="8" t="s">
        <v>230</v>
      </c>
      <c r="C128" s="25"/>
      <c r="D128" s="9"/>
      <c r="E128" s="9"/>
      <c r="F128" s="7"/>
      <c r="G128" s="9"/>
      <c r="H128" s="19"/>
      <c r="I128" s="8"/>
      <c r="J128" s="19"/>
      <c r="K128" s="9"/>
      <c r="L128" s="9"/>
      <c r="M128" s="7"/>
      <c r="N128" s="9"/>
    </row>
    <row r="129" spans="1:14">
      <c r="A129" s="25">
        <v>1</v>
      </c>
      <c r="B129" s="8" t="s">
        <v>176</v>
      </c>
      <c r="C129" s="25">
        <v>2</v>
      </c>
      <c r="D129" s="9">
        <v>8000000</v>
      </c>
      <c r="E129" s="9">
        <f t="shared" ref="E129:E160" si="24">C129*D129</f>
        <v>16000000</v>
      </c>
      <c r="F129" s="7">
        <v>5</v>
      </c>
      <c r="G129" s="9">
        <f t="shared" ref="G129:G160" si="25">E129/F129</f>
        <v>3200000</v>
      </c>
      <c r="H129" s="19"/>
      <c r="I129" s="8"/>
      <c r="J129" s="19"/>
      <c r="K129" s="9"/>
      <c r="L129" s="9"/>
      <c r="M129" s="7"/>
      <c r="N129" s="9"/>
    </row>
    <row r="130" spans="1:14">
      <c r="A130" s="25">
        <v>2</v>
      </c>
      <c r="B130" s="8" t="s">
        <v>231</v>
      </c>
      <c r="C130" s="25">
        <v>1</v>
      </c>
      <c r="D130" s="9">
        <v>2000000</v>
      </c>
      <c r="E130" s="9">
        <f t="shared" si="24"/>
        <v>2000000</v>
      </c>
      <c r="F130" s="7">
        <v>5</v>
      </c>
      <c r="G130" s="9">
        <f t="shared" si="25"/>
        <v>400000</v>
      </c>
      <c r="H130" s="19"/>
      <c r="I130" s="8"/>
      <c r="J130" s="19"/>
      <c r="K130" s="9"/>
      <c r="L130" s="9"/>
      <c r="M130" s="7"/>
      <c r="N130" s="9"/>
    </row>
    <row r="131" spans="1:14">
      <c r="A131" s="25">
        <v>3</v>
      </c>
      <c r="B131" s="8" t="s">
        <v>232</v>
      </c>
      <c r="C131" s="25">
        <v>2</v>
      </c>
      <c r="D131" s="9">
        <v>3000000</v>
      </c>
      <c r="E131" s="9">
        <f t="shared" si="24"/>
        <v>6000000</v>
      </c>
      <c r="F131" s="7">
        <v>5</v>
      </c>
      <c r="G131" s="9">
        <f t="shared" si="25"/>
        <v>1200000</v>
      </c>
      <c r="H131" s="19"/>
      <c r="I131" s="8"/>
      <c r="J131" s="19"/>
      <c r="K131" s="9"/>
      <c r="L131" s="9"/>
      <c r="M131" s="7"/>
      <c r="N131" s="9"/>
    </row>
    <row r="132" spans="1:14">
      <c r="A132" s="25">
        <v>4</v>
      </c>
      <c r="B132" s="8" t="s">
        <v>233</v>
      </c>
      <c r="C132" s="25">
        <v>5</v>
      </c>
      <c r="D132" s="9">
        <v>3000000</v>
      </c>
      <c r="E132" s="9">
        <f t="shared" si="24"/>
        <v>15000000</v>
      </c>
      <c r="F132" s="7">
        <v>5</v>
      </c>
      <c r="G132" s="9">
        <f t="shared" si="25"/>
        <v>3000000</v>
      </c>
      <c r="H132" s="19"/>
      <c r="I132" s="8"/>
      <c r="J132" s="19"/>
      <c r="K132" s="9"/>
      <c r="L132" s="9"/>
      <c r="M132" s="7"/>
      <c r="N132" s="9"/>
    </row>
    <row r="133" spans="1:14">
      <c r="A133" s="25">
        <v>5</v>
      </c>
      <c r="B133" s="35" t="s">
        <v>234</v>
      </c>
      <c r="C133" s="46">
        <v>5</v>
      </c>
      <c r="D133" s="9">
        <v>3000000</v>
      </c>
      <c r="E133" s="9">
        <f t="shared" si="24"/>
        <v>15000000</v>
      </c>
      <c r="F133" s="7">
        <v>5</v>
      </c>
      <c r="G133" s="9">
        <f t="shared" si="25"/>
        <v>3000000</v>
      </c>
      <c r="H133" s="19"/>
      <c r="I133" s="8"/>
      <c r="J133" s="19"/>
      <c r="K133" s="9"/>
      <c r="L133" s="9"/>
      <c r="M133" s="7"/>
      <c r="N133" s="9"/>
    </row>
    <row r="134" spans="1:14">
      <c r="A134" s="25">
        <v>6</v>
      </c>
      <c r="B134" s="8" t="s">
        <v>235</v>
      </c>
      <c r="C134" s="25">
        <v>2</v>
      </c>
      <c r="D134" s="9">
        <v>2000000</v>
      </c>
      <c r="E134" s="9">
        <f t="shared" si="24"/>
        <v>4000000</v>
      </c>
      <c r="F134" s="7">
        <v>5</v>
      </c>
      <c r="G134" s="9">
        <f t="shared" si="25"/>
        <v>800000</v>
      </c>
      <c r="H134" s="19"/>
      <c r="I134" s="8"/>
      <c r="J134" s="19"/>
      <c r="K134" s="9"/>
      <c r="L134" s="9"/>
      <c r="M134" s="7"/>
      <c r="N134" s="9"/>
    </row>
    <row r="135" spans="1:14">
      <c r="A135" s="25"/>
      <c r="B135" s="36"/>
      <c r="C135" s="46"/>
      <c r="D135" s="9"/>
      <c r="E135" s="9"/>
      <c r="F135" s="7"/>
      <c r="G135" s="9"/>
      <c r="H135" s="19"/>
      <c r="I135" s="8"/>
      <c r="J135" s="19"/>
      <c r="K135" s="9"/>
      <c r="L135" s="9"/>
      <c r="M135" s="7"/>
      <c r="N135" s="9"/>
    </row>
    <row r="136" spans="1:14">
      <c r="A136" s="25">
        <v>8</v>
      </c>
      <c r="B136" s="35" t="s">
        <v>186</v>
      </c>
      <c r="C136" s="46">
        <v>1</v>
      </c>
      <c r="D136" s="9">
        <v>3500000</v>
      </c>
      <c r="E136" s="9">
        <f t="shared" si="24"/>
        <v>3500000</v>
      </c>
      <c r="F136" s="7">
        <v>5</v>
      </c>
      <c r="G136" s="9">
        <f t="shared" si="25"/>
        <v>700000</v>
      </c>
      <c r="H136" s="19"/>
      <c r="I136" s="8"/>
      <c r="J136" s="19"/>
      <c r="K136" s="9"/>
      <c r="L136" s="9"/>
      <c r="M136" s="7"/>
      <c r="N136" s="9"/>
    </row>
    <row r="137" spans="1:14">
      <c r="A137" s="25">
        <v>9</v>
      </c>
      <c r="B137" s="8" t="s">
        <v>237</v>
      </c>
      <c r="C137" s="25">
        <v>2</v>
      </c>
      <c r="D137" s="9">
        <v>2000000</v>
      </c>
      <c r="E137" s="9">
        <f t="shared" si="24"/>
        <v>4000000</v>
      </c>
      <c r="F137" s="7">
        <v>5</v>
      </c>
      <c r="G137" s="9">
        <f t="shared" si="25"/>
        <v>800000</v>
      </c>
      <c r="H137" s="19"/>
      <c r="I137" s="8"/>
      <c r="J137" s="19"/>
      <c r="K137" s="9"/>
      <c r="L137" s="9"/>
      <c r="M137" s="7"/>
      <c r="N137" s="9"/>
    </row>
    <row r="138" spans="1:14">
      <c r="A138" s="25">
        <v>10</v>
      </c>
      <c r="B138" s="8" t="s">
        <v>238</v>
      </c>
      <c r="C138" s="25">
        <v>3</v>
      </c>
      <c r="D138" s="9">
        <v>4000000</v>
      </c>
      <c r="E138" s="9">
        <f t="shared" si="24"/>
        <v>12000000</v>
      </c>
      <c r="F138" s="7">
        <v>5</v>
      </c>
      <c r="G138" s="9">
        <f t="shared" si="25"/>
        <v>2400000</v>
      </c>
      <c r="H138" s="19"/>
      <c r="I138" s="8"/>
      <c r="J138" s="19"/>
      <c r="K138" s="9"/>
      <c r="L138" s="9"/>
      <c r="M138" s="7"/>
      <c r="N138" s="9"/>
    </row>
    <row r="139" spans="1:14">
      <c r="A139" s="25">
        <v>11</v>
      </c>
      <c r="B139" s="8" t="s">
        <v>239</v>
      </c>
      <c r="C139" s="25">
        <v>10</v>
      </c>
      <c r="D139" s="9">
        <v>500000</v>
      </c>
      <c r="E139" s="9">
        <f t="shared" si="24"/>
        <v>5000000</v>
      </c>
      <c r="F139" s="7">
        <v>5</v>
      </c>
      <c r="G139" s="9">
        <f t="shared" si="25"/>
        <v>1000000</v>
      </c>
      <c r="H139" s="19"/>
      <c r="I139" s="8"/>
      <c r="J139" s="19"/>
      <c r="K139" s="9"/>
      <c r="L139" s="9"/>
      <c r="M139" s="7"/>
      <c r="N139" s="9"/>
    </row>
    <row r="140" spans="1:14">
      <c r="A140" s="25">
        <v>12</v>
      </c>
      <c r="B140" s="35" t="s">
        <v>240</v>
      </c>
      <c r="C140" s="46">
        <v>1</v>
      </c>
      <c r="D140" s="9">
        <v>3000000</v>
      </c>
      <c r="E140" s="9">
        <f t="shared" si="24"/>
        <v>3000000</v>
      </c>
      <c r="F140" s="7">
        <v>5</v>
      </c>
      <c r="G140" s="9">
        <f t="shared" si="25"/>
        <v>600000</v>
      </c>
      <c r="H140" s="19"/>
      <c r="I140" s="8"/>
      <c r="J140" s="19"/>
      <c r="K140" s="9"/>
      <c r="L140" s="9"/>
      <c r="M140" s="7"/>
      <c r="N140" s="9"/>
    </row>
    <row r="141" spans="1:14">
      <c r="A141" s="25">
        <v>13</v>
      </c>
      <c r="B141" s="35" t="s">
        <v>154</v>
      </c>
      <c r="C141" s="46">
        <v>6</v>
      </c>
      <c r="D141" s="9">
        <v>900000</v>
      </c>
      <c r="E141" s="9">
        <f t="shared" si="24"/>
        <v>5400000</v>
      </c>
      <c r="F141" s="7">
        <v>5</v>
      </c>
      <c r="G141" s="9">
        <f t="shared" si="25"/>
        <v>1080000</v>
      </c>
      <c r="H141" s="19"/>
      <c r="I141" s="8"/>
      <c r="J141" s="19"/>
      <c r="K141" s="9"/>
      <c r="L141" s="9"/>
      <c r="M141" s="7"/>
      <c r="N141" s="9"/>
    </row>
    <row r="142" spans="1:14">
      <c r="A142" s="25">
        <v>14</v>
      </c>
      <c r="B142" s="35" t="s">
        <v>241</v>
      </c>
      <c r="C142" s="46">
        <v>80</v>
      </c>
      <c r="D142" s="9">
        <v>300000</v>
      </c>
      <c r="E142" s="9">
        <f t="shared" si="24"/>
        <v>24000000</v>
      </c>
      <c r="F142" s="7">
        <v>5</v>
      </c>
      <c r="G142" s="9">
        <f t="shared" si="25"/>
        <v>4800000</v>
      </c>
      <c r="H142" s="19"/>
      <c r="I142" s="8"/>
      <c r="J142" s="19"/>
      <c r="K142" s="9"/>
      <c r="L142" s="9"/>
      <c r="M142" s="7"/>
      <c r="N142" s="9"/>
    </row>
    <row r="143" spans="1:14">
      <c r="A143" s="25">
        <v>15</v>
      </c>
      <c r="B143" s="35" t="s">
        <v>242</v>
      </c>
      <c r="C143" s="46">
        <v>45</v>
      </c>
      <c r="D143" s="9">
        <v>300000</v>
      </c>
      <c r="E143" s="9">
        <f t="shared" si="24"/>
        <v>13500000</v>
      </c>
      <c r="F143" s="7">
        <v>5</v>
      </c>
      <c r="G143" s="9">
        <f t="shared" si="25"/>
        <v>2700000</v>
      </c>
      <c r="H143" s="19"/>
      <c r="I143" s="8"/>
      <c r="J143" s="19"/>
      <c r="K143" s="9"/>
      <c r="L143" s="9"/>
      <c r="M143" s="7"/>
      <c r="N143" s="9"/>
    </row>
    <row r="144" spans="1:14">
      <c r="A144" s="25">
        <v>19</v>
      </c>
      <c r="B144" s="8" t="s">
        <v>244</v>
      </c>
      <c r="C144" s="25">
        <v>1</v>
      </c>
      <c r="D144" s="9">
        <v>10000000</v>
      </c>
      <c r="E144" s="9">
        <f t="shared" si="24"/>
        <v>10000000</v>
      </c>
      <c r="F144" s="7">
        <v>5</v>
      </c>
      <c r="G144" s="9">
        <f t="shared" si="25"/>
        <v>2000000</v>
      </c>
      <c r="H144" s="19"/>
      <c r="I144" s="8"/>
      <c r="J144" s="19"/>
      <c r="K144" s="9"/>
      <c r="L144" s="9"/>
      <c r="M144" s="7"/>
      <c r="N144" s="9"/>
    </row>
    <row r="145" spans="1:14">
      <c r="A145" s="25">
        <v>20</v>
      </c>
      <c r="B145" s="35" t="s">
        <v>245</v>
      </c>
      <c r="C145" s="46">
        <v>3</v>
      </c>
      <c r="D145" s="9">
        <v>5000000</v>
      </c>
      <c r="E145" s="9">
        <f t="shared" si="24"/>
        <v>15000000</v>
      </c>
      <c r="F145" s="7">
        <v>5</v>
      </c>
      <c r="G145" s="9">
        <f t="shared" si="25"/>
        <v>3000000</v>
      </c>
      <c r="H145" s="19"/>
      <c r="I145" s="8"/>
      <c r="J145" s="19"/>
      <c r="K145" s="9"/>
      <c r="L145" s="9"/>
      <c r="M145" s="7"/>
      <c r="N145" s="9"/>
    </row>
    <row r="146" spans="1:14">
      <c r="A146" s="25">
        <v>21</v>
      </c>
      <c r="B146" s="35" t="s">
        <v>246</v>
      </c>
      <c r="C146" s="46">
        <v>5</v>
      </c>
      <c r="D146" s="9">
        <v>2000000</v>
      </c>
      <c r="E146" s="9">
        <f t="shared" si="24"/>
        <v>10000000</v>
      </c>
      <c r="F146" s="7">
        <v>5</v>
      </c>
      <c r="G146" s="9">
        <f t="shared" si="25"/>
        <v>2000000</v>
      </c>
      <c r="H146" s="19"/>
      <c r="I146" s="8"/>
      <c r="J146" s="19"/>
      <c r="K146" s="9"/>
      <c r="L146" s="9"/>
      <c r="M146" s="7"/>
      <c r="N146" s="9"/>
    </row>
    <row r="147" spans="1:14">
      <c r="A147" s="25">
        <v>22</v>
      </c>
      <c r="B147" s="35" t="s">
        <v>247</v>
      </c>
      <c r="C147" s="46">
        <v>7</v>
      </c>
      <c r="D147" s="9">
        <v>2500000</v>
      </c>
      <c r="E147" s="9">
        <f t="shared" si="24"/>
        <v>17500000</v>
      </c>
      <c r="F147" s="7">
        <v>5</v>
      </c>
      <c r="G147" s="9">
        <f t="shared" si="25"/>
        <v>3500000</v>
      </c>
      <c r="H147" s="19"/>
      <c r="I147" s="8"/>
      <c r="J147" s="19"/>
      <c r="K147" s="9"/>
      <c r="L147" s="9"/>
      <c r="M147" s="7"/>
      <c r="N147" s="9"/>
    </row>
    <row r="148" spans="1:14">
      <c r="A148" s="25">
        <v>23</v>
      </c>
      <c r="B148" s="8" t="s">
        <v>248</v>
      </c>
      <c r="C148" s="25">
        <v>2</v>
      </c>
      <c r="D148" s="9">
        <v>2500000</v>
      </c>
      <c r="E148" s="9">
        <f t="shared" si="24"/>
        <v>5000000</v>
      </c>
      <c r="F148" s="7">
        <v>5</v>
      </c>
      <c r="G148" s="9">
        <f t="shared" si="25"/>
        <v>1000000</v>
      </c>
      <c r="H148" s="19"/>
      <c r="I148" s="8"/>
      <c r="J148" s="19"/>
      <c r="K148" s="9"/>
      <c r="L148" s="9"/>
      <c r="M148" s="7"/>
      <c r="N148" s="9"/>
    </row>
    <row r="149" spans="1:14">
      <c r="A149" s="25">
        <v>24</v>
      </c>
      <c r="B149" s="8" t="s">
        <v>249</v>
      </c>
      <c r="C149" s="25">
        <v>3</v>
      </c>
      <c r="D149" s="9">
        <v>2500000</v>
      </c>
      <c r="E149" s="9">
        <f t="shared" si="24"/>
        <v>7500000</v>
      </c>
      <c r="F149" s="7">
        <v>5</v>
      </c>
      <c r="G149" s="9">
        <f t="shared" si="25"/>
        <v>1500000</v>
      </c>
      <c r="H149" s="19"/>
      <c r="I149" s="8"/>
      <c r="J149" s="19"/>
      <c r="K149" s="9"/>
      <c r="L149" s="9"/>
      <c r="M149" s="7"/>
      <c r="N149" s="9"/>
    </row>
    <row r="150" spans="1:14">
      <c r="A150" s="25">
        <v>25</v>
      </c>
      <c r="B150" s="35" t="s">
        <v>250</v>
      </c>
      <c r="C150" s="46">
        <v>12</v>
      </c>
      <c r="D150" s="9">
        <v>10000000</v>
      </c>
      <c r="E150" s="9">
        <f t="shared" si="24"/>
        <v>120000000</v>
      </c>
      <c r="F150" s="7">
        <v>5</v>
      </c>
      <c r="G150" s="9">
        <f t="shared" si="25"/>
        <v>24000000</v>
      </c>
      <c r="H150" s="19"/>
      <c r="I150" s="8"/>
      <c r="J150" s="19"/>
      <c r="K150" s="9"/>
      <c r="L150" s="9"/>
      <c r="M150" s="7"/>
      <c r="N150" s="9"/>
    </row>
    <row r="151" spans="1:14">
      <c r="A151" s="25">
        <v>26</v>
      </c>
      <c r="B151" s="8" t="s">
        <v>251</v>
      </c>
      <c r="C151" s="25">
        <v>2</v>
      </c>
      <c r="D151" s="9">
        <v>4000000</v>
      </c>
      <c r="E151" s="9">
        <f t="shared" si="24"/>
        <v>8000000</v>
      </c>
      <c r="F151" s="7">
        <v>5</v>
      </c>
      <c r="G151" s="9">
        <f t="shared" si="25"/>
        <v>1600000</v>
      </c>
      <c r="H151" s="19"/>
      <c r="I151" s="8"/>
      <c r="J151" s="19"/>
      <c r="K151" s="9"/>
      <c r="L151" s="9"/>
      <c r="M151" s="7"/>
      <c r="N151" s="9"/>
    </row>
    <row r="152" spans="1:14">
      <c r="A152" s="25">
        <v>27</v>
      </c>
      <c r="B152" s="8" t="s">
        <v>252</v>
      </c>
      <c r="C152" s="25">
        <v>1</v>
      </c>
      <c r="D152" s="9">
        <v>4000000</v>
      </c>
      <c r="E152" s="9">
        <f t="shared" si="24"/>
        <v>4000000</v>
      </c>
      <c r="F152" s="7">
        <v>5</v>
      </c>
      <c r="G152" s="9">
        <f t="shared" si="25"/>
        <v>800000</v>
      </c>
      <c r="H152" s="19"/>
      <c r="I152" s="8"/>
      <c r="J152" s="19"/>
      <c r="K152" s="9"/>
      <c r="L152" s="9"/>
      <c r="M152" s="7"/>
      <c r="N152" s="9"/>
    </row>
    <row r="153" spans="1:14">
      <c r="A153" s="25">
        <v>28</v>
      </c>
      <c r="B153" s="35" t="s">
        <v>253</v>
      </c>
      <c r="C153" s="46">
        <v>3</v>
      </c>
      <c r="D153" s="9">
        <v>200000</v>
      </c>
      <c r="E153" s="9">
        <f t="shared" si="24"/>
        <v>600000</v>
      </c>
      <c r="F153" s="7">
        <v>5</v>
      </c>
      <c r="G153" s="9">
        <f t="shared" si="25"/>
        <v>120000</v>
      </c>
      <c r="H153" s="19"/>
      <c r="I153" s="8"/>
      <c r="J153" s="19"/>
      <c r="K153" s="9"/>
      <c r="L153" s="9"/>
      <c r="M153" s="7"/>
      <c r="N153" s="9"/>
    </row>
    <row r="154" spans="1:14">
      <c r="A154" s="25">
        <v>29</v>
      </c>
      <c r="B154" s="8" t="s">
        <v>254</v>
      </c>
      <c r="C154" s="25">
        <v>1</v>
      </c>
      <c r="D154" s="9">
        <v>30000000</v>
      </c>
      <c r="E154" s="9">
        <f t="shared" si="24"/>
        <v>30000000</v>
      </c>
      <c r="F154" s="7">
        <v>5</v>
      </c>
      <c r="G154" s="9">
        <f t="shared" si="25"/>
        <v>6000000</v>
      </c>
      <c r="H154" s="19"/>
      <c r="I154" s="8"/>
      <c r="J154" s="19"/>
      <c r="K154" s="9"/>
      <c r="L154" s="9"/>
      <c r="M154" s="7"/>
      <c r="N154" s="9"/>
    </row>
    <row r="155" spans="1:14">
      <c r="A155" s="25">
        <v>30</v>
      </c>
      <c r="B155" s="35" t="s">
        <v>221</v>
      </c>
      <c r="C155" s="46">
        <v>2</v>
      </c>
      <c r="D155" s="9">
        <v>3000000</v>
      </c>
      <c r="E155" s="9">
        <f t="shared" si="24"/>
        <v>6000000</v>
      </c>
      <c r="F155" s="7">
        <v>5</v>
      </c>
      <c r="G155" s="9">
        <f t="shared" si="25"/>
        <v>1200000</v>
      </c>
      <c r="H155" s="19"/>
      <c r="I155" s="8"/>
      <c r="J155" s="19"/>
      <c r="K155" s="9"/>
      <c r="L155" s="9"/>
      <c r="M155" s="7"/>
      <c r="N155" s="9"/>
    </row>
    <row r="156" spans="1:14">
      <c r="A156" s="25">
        <v>31</v>
      </c>
      <c r="B156" s="8" t="s">
        <v>255</v>
      </c>
      <c r="C156" s="25">
        <v>1</v>
      </c>
      <c r="D156" s="9">
        <v>200000</v>
      </c>
      <c r="E156" s="9">
        <f t="shared" si="24"/>
        <v>200000</v>
      </c>
      <c r="F156" s="7">
        <v>5</v>
      </c>
      <c r="G156" s="9">
        <f t="shared" si="25"/>
        <v>40000</v>
      </c>
      <c r="H156" s="19"/>
      <c r="I156" s="8"/>
      <c r="J156" s="19"/>
      <c r="K156" s="9"/>
      <c r="L156" s="9"/>
      <c r="M156" s="7"/>
      <c r="N156" s="9"/>
    </row>
    <row r="157" spans="1:14">
      <c r="A157" s="25">
        <v>32</v>
      </c>
      <c r="B157" s="35" t="s">
        <v>256</v>
      </c>
      <c r="C157" s="46">
        <v>2</v>
      </c>
      <c r="D157" s="9">
        <v>200000</v>
      </c>
      <c r="E157" s="9">
        <f t="shared" si="24"/>
        <v>400000</v>
      </c>
      <c r="F157" s="7">
        <v>5</v>
      </c>
      <c r="G157" s="9">
        <f t="shared" si="25"/>
        <v>80000</v>
      </c>
      <c r="H157" s="19">
        <v>32</v>
      </c>
      <c r="I157" s="39" t="s">
        <v>297</v>
      </c>
      <c r="J157" s="28">
        <v>1</v>
      </c>
      <c r="K157" s="9">
        <v>12500000</v>
      </c>
      <c r="L157" s="9">
        <f t="shared" si="22"/>
        <v>12500000</v>
      </c>
      <c r="M157" s="7">
        <v>5</v>
      </c>
      <c r="N157" s="9">
        <f t="shared" si="23"/>
        <v>2500000</v>
      </c>
    </row>
    <row r="158" spans="1:14">
      <c r="A158" s="25">
        <v>33</v>
      </c>
      <c r="B158" s="8" t="s">
        <v>257</v>
      </c>
      <c r="C158" s="25">
        <v>1</v>
      </c>
      <c r="D158" s="9">
        <v>200000</v>
      </c>
      <c r="E158" s="9">
        <f t="shared" si="24"/>
        <v>200000</v>
      </c>
      <c r="F158" s="7">
        <v>5</v>
      </c>
      <c r="G158" s="9">
        <f t="shared" si="25"/>
        <v>40000</v>
      </c>
      <c r="H158" s="19">
        <v>33</v>
      </c>
      <c r="I158" s="39" t="s">
        <v>243</v>
      </c>
      <c r="J158" s="28">
        <v>1</v>
      </c>
      <c r="K158" s="9">
        <v>900000</v>
      </c>
      <c r="L158" s="9">
        <f t="shared" si="22"/>
        <v>900000</v>
      </c>
      <c r="M158" s="7">
        <v>5</v>
      </c>
      <c r="N158" s="9">
        <f t="shared" si="23"/>
        <v>180000</v>
      </c>
    </row>
    <row r="159" spans="1:14">
      <c r="A159" s="25">
        <v>57</v>
      </c>
      <c r="B159" s="35" t="s">
        <v>280</v>
      </c>
      <c r="C159" s="46">
        <v>50</v>
      </c>
      <c r="D159" s="9">
        <v>300000</v>
      </c>
      <c r="E159" s="9">
        <f t="shared" si="24"/>
        <v>15000000</v>
      </c>
      <c r="F159" s="7">
        <v>5</v>
      </c>
      <c r="G159" s="9">
        <f t="shared" si="25"/>
        <v>3000000</v>
      </c>
      <c r="H159" s="19"/>
      <c r="I159" s="39"/>
      <c r="J159" s="28"/>
      <c r="K159" s="9"/>
      <c r="L159" s="9"/>
      <c r="M159" s="7"/>
      <c r="N159" s="9"/>
    </row>
    <row r="160" spans="1:14">
      <c r="A160" s="25">
        <v>58</v>
      </c>
      <c r="B160" s="35" t="s">
        <v>281</v>
      </c>
      <c r="C160" s="46">
        <v>1</v>
      </c>
      <c r="D160" s="9">
        <v>4500000</v>
      </c>
      <c r="E160" s="9">
        <f t="shared" si="24"/>
        <v>4500000</v>
      </c>
      <c r="F160" s="7">
        <v>5</v>
      </c>
      <c r="G160" s="9">
        <f t="shared" si="25"/>
        <v>900000</v>
      </c>
      <c r="H160" s="19"/>
      <c r="I160" s="39"/>
      <c r="J160" s="28"/>
      <c r="K160" s="9"/>
      <c r="L160" s="9"/>
      <c r="M160" s="7"/>
      <c r="N160" s="9"/>
    </row>
    <row r="161" spans="1:14">
      <c r="A161" s="25"/>
      <c r="B161" s="35"/>
      <c r="C161" s="46"/>
      <c r="D161" s="9"/>
      <c r="E161" s="9"/>
      <c r="F161" s="7"/>
      <c r="G161" s="9"/>
      <c r="H161" s="28"/>
      <c r="I161" s="39"/>
      <c r="J161" s="28"/>
      <c r="K161" s="9"/>
      <c r="L161" s="9"/>
      <c r="M161" s="7"/>
      <c r="N161" s="9"/>
    </row>
    <row r="162" spans="1:14">
      <c r="A162" s="25"/>
      <c r="B162" s="8" t="s">
        <v>282</v>
      </c>
      <c r="C162" s="25"/>
      <c r="D162" s="9"/>
      <c r="E162" s="9"/>
      <c r="F162" s="7"/>
      <c r="G162" s="9"/>
      <c r="H162" s="19"/>
      <c r="I162" s="37" t="s">
        <v>432</v>
      </c>
      <c r="J162" s="19"/>
      <c r="K162" s="9"/>
      <c r="L162" s="9"/>
      <c r="M162" s="7"/>
      <c r="N162" s="9"/>
    </row>
    <row r="163" spans="1:14">
      <c r="A163" s="19">
        <v>1</v>
      </c>
      <c r="B163" s="8" t="s">
        <v>80</v>
      </c>
      <c r="C163" s="19">
        <v>2</v>
      </c>
      <c r="D163" s="9">
        <v>8000000</v>
      </c>
      <c r="E163" s="9">
        <f t="shared" ref="E163:E192" si="26">C163*D163</f>
        <v>16000000</v>
      </c>
      <c r="F163" s="7">
        <v>5</v>
      </c>
      <c r="G163" s="9">
        <f t="shared" ref="G163:G192" si="27">E163/F163</f>
        <v>3200000</v>
      </c>
      <c r="H163" s="19"/>
      <c r="I163" s="8"/>
      <c r="J163" s="19"/>
      <c r="K163" s="9"/>
      <c r="L163" s="9"/>
      <c r="M163" s="7"/>
      <c r="N163" s="9"/>
    </row>
    <row r="164" spans="1:14">
      <c r="A164" s="19">
        <v>2</v>
      </c>
      <c r="B164" s="8" t="s">
        <v>283</v>
      </c>
      <c r="C164" s="19">
        <v>2</v>
      </c>
      <c r="D164" s="9">
        <v>4000000</v>
      </c>
      <c r="E164" s="9">
        <f t="shared" si="26"/>
        <v>8000000</v>
      </c>
      <c r="F164" s="7">
        <v>5</v>
      </c>
      <c r="G164" s="9">
        <f t="shared" si="27"/>
        <v>1600000</v>
      </c>
      <c r="H164" s="19"/>
      <c r="I164" s="8"/>
      <c r="J164" s="19"/>
      <c r="K164" s="9"/>
      <c r="L164" s="9"/>
      <c r="M164" s="7"/>
      <c r="N164" s="9"/>
    </row>
    <row r="165" spans="1:14">
      <c r="A165" s="19">
        <v>3</v>
      </c>
      <c r="B165" s="8" t="s">
        <v>283</v>
      </c>
      <c r="C165" s="19">
        <v>3</v>
      </c>
      <c r="D165" s="9">
        <v>8000000</v>
      </c>
      <c r="E165" s="9">
        <f t="shared" si="26"/>
        <v>24000000</v>
      </c>
      <c r="F165" s="7">
        <v>5</v>
      </c>
      <c r="G165" s="9">
        <f t="shared" si="27"/>
        <v>4800000</v>
      </c>
      <c r="H165" s="19"/>
      <c r="I165" s="8"/>
      <c r="J165" s="19"/>
      <c r="K165" s="9"/>
      <c r="L165" s="9"/>
      <c r="M165" s="7"/>
      <c r="N165" s="9"/>
    </row>
    <row r="166" spans="1:14">
      <c r="A166" s="19">
        <v>4</v>
      </c>
      <c r="B166" s="8" t="s">
        <v>175</v>
      </c>
      <c r="C166" s="19">
        <v>2</v>
      </c>
      <c r="D166" s="9">
        <v>6000000</v>
      </c>
      <c r="E166" s="9">
        <f t="shared" si="26"/>
        <v>12000000</v>
      </c>
      <c r="F166" s="7">
        <v>5</v>
      </c>
      <c r="G166" s="9">
        <f t="shared" si="27"/>
        <v>2400000</v>
      </c>
      <c r="H166" s="19"/>
      <c r="I166" s="8"/>
      <c r="J166" s="19"/>
      <c r="K166" s="9"/>
      <c r="L166" s="9"/>
      <c r="M166" s="7"/>
      <c r="N166" s="9"/>
    </row>
    <row r="167" spans="1:14">
      <c r="A167" s="19">
        <v>5</v>
      </c>
      <c r="B167" s="8" t="s">
        <v>138</v>
      </c>
      <c r="C167" s="19">
        <v>2</v>
      </c>
      <c r="D167" s="9">
        <v>900000</v>
      </c>
      <c r="E167" s="9">
        <f t="shared" si="26"/>
        <v>1800000</v>
      </c>
      <c r="F167" s="7">
        <v>5</v>
      </c>
      <c r="G167" s="9">
        <f t="shared" si="27"/>
        <v>360000</v>
      </c>
      <c r="H167" s="19"/>
      <c r="I167" s="8"/>
      <c r="J167" s="19"/>
      <c r="K167" s="9"/>
      <c r="L167" s="9"/>
      <c r="M167" s="7"/>
      <c r="N167" s="9"/>
    </row>
    <row r="168" spans="1:14">
      <c r="A168" s="19">
        <v>6</v>
      </c>
      <c r="B168" s="8" t="s">
        <v>284</v>
      </c>
      <c r="C168" s="19">
        <v>1</v>
      </c>
      <c r="D168" s="9">
        <v>3000000</v>
      </c>
      <c r="E168" s="9">
        <f t="shared" si="26"/>
        <v>3000000</v>
      </c>
      <c r="F168" s="7">
        <v>5</v>
      </c>
      <c r="G168" s="9">
        <f t="shared" si="27"/>
        <v>600000</v>
      </c>
      <c r="H168" s="19"/>
      <c r="I168" s="8"/>
      <c r="J168" s="19"/>
      <c r="K168" s="9"/>
      <c r="L168" s="9"/>
      <c r="M168" s="7"/>
      <c r="N168" s="9"/>
    </row>
    <row r="169" spans="1:14">
      <c r="A169" s="19">
        <v>7</v>
      </c>
      <c r="B169" s="8" t="s">
        <v>96</v>
      </c>
      <c r="C169" s="19">
        <v>100</v>
      </c>
      <c r="D169" s="9">
        <v>2000000</v>
      </c>
      <c r="E169" s="9">
        <f t="shared" si="26"/>
        <v>200000000</v>
      </c>
      <c r="F169" s="7">
        <v>5</v>
      </c>
      <c r="G169" s="9">
        <f t="shared" si="27"/>
        <v>40000000</v>
      </c>
      <c r="H169" s="19"/>
      <c r="I169" s="8"/>
      <c r="J169" s="19"/>
      <c r="K169" s="9"/>
      <c r="L169" s="9"/>
      <c r="M169" s="7"/>
      <c r="N169" s="9"/>
    </row>
    <row r="170" spans="1:14">
      <c r="A170" s="19">
        <v>8</v>
      </c>
      <c r="B170" s="8" t="s">
        <v>285</v>
      </c>
      <c r="C170" s="19">
        <v>1</v>
      </c>
      <c r="D170" s="9">
        <v>4000000</v>
      </c>
      <c r="E170" s="9">
        <f t="shared" si="26"/>
        <v>4000000</v>
      </c>
      <c r="F170" s="7">
        <v>5</v>
      </c>
      <c r="G170" s="9">
        <f t="shared" si="27"/>
        <v>800000</v>
      </c>
      <c r="H170" s="19"/>
      <c r="I170" s="8"/>
      <c r="J170" s="19"/>
      <c r="K170" s="9"/>
      <c r="L170" s="9"/>
      <c r="M170" s="7"/>
      <c r="N170" s="9"/>
    </row>
    <row r="171" spans="1:14">
      <c r="A171" s="19">
        <v>9</v>
      </c>
      <c r="B171" s="8" t="s">
        <v>154</v>
      </c>
      <c r="C171" s="19">
        <v>5</v>
      </c>
      <c r="D171" s="9">
        <v>900000</v>
      </c>
      <c r="E171" s="9">
        <f t="shared" si="26"/>
        <v>4500000</v>
      </c>
      <c r="F171" s="7">
        <v>5</v>
      </c>
      <c r="G171" s="9">
        <f t="shared" si="27"/>
        <v>900000</v>
      </c>
      <c r="H171" s="19"/>
      <c r="I171" s="8"/>
      <c r="J171" s="19"/>
      <c r="K171" s="9"/>
      <c r="L171" s="9"/>
      <c r="M171" s="7"/>
      <c r="N171" s="9"/>
    </row>
    <row r="172" spans="1:14">
      <c r="A172" s="19">
        <v>10</v>
      </c>
      <c r="B172" s="8" t="s">
        <v>86</v>
      </c>
      <c r="C172" s="19">
        <v>5</v>
      </c>
      <c r="D172" s="9">
        <v>2150000</v>
      </c>
      <c r="E172" s="9">
        <f t="shared" si="26"/>
        <v>10750000</v>
      </c>
      <c r="F172" s="7">
        <v>5</v>
      </c>
      <c r="G172" s="9">
        <f t="shared" si="27"/>
        <v>2150000</v>
      </c>
      <c r="H172" s="19"/>
      <c r="I172" s="8"/>
      <c r="J172" s="19"/>
      <c r="K172" s="9"/>
      <c r="L172" s="9"/>
      <c r="M172" s="7"/>
      <c r="N172" s="9"/>
    </row>
    <row r="173" spans="1:14">
      <c r="A173" s="19">
        <v>11</v>
      </c>
      <c r="B173" s="8" t="s">
        <v>286</v>
      </c>
      <c r="C173" s="19">
        <v>3</v>
      </c>
      <c r="D173" s="9">
        <v>10000000</v>
      </c>
      <c r="E173" s="9">
        <f t="shared" si="26"/>
        <v>30000000</v>
      </c>
      <c r="F173" s="7">
        <v>5</v>
      </c>
      <c r="G173" s="9">
        <f t="shared" si="27"/>
        <v>6000000</v>
      </c>
      <c r="H173" s="19"/>
      <c r="I173" s="8"/>
      <c r="J173" s="19"/>
      <c r="K173" s="9"/>
      <c r="L173" s="9"/>
      <c r="M173" s="7"/>
      <c r="N173" s="9"/>
    </row>
    <row r="174" spans="1:14">
      <c r="A174" s="19">
        <v>12</v>
      </c>
      <c r="B174" s="8" t="s">
        <v>287</v>
      </c>
      <c r="C174" s="19">
        <v>1</v>
      </c>
      <c r="D174" s="9">
        <v>5000000</v>
      </c>
      <c r="E174" s="9">
        <f t="shared" si="26"/>
        <v>5000000</v>
      </c>
      <c r="F174" s="7">
        <v>5</v>
      </c>
      <c r="G174" s="9">
        <f t="shared" si="27"/>
        <v>1000000</v>
      </c>
      <c r="H174" s="19"/>
      <c r="I174" s="8"/>
      <c r="J174" s="19"/>
      <c r="K174" s="9"/>
      <c r="L174" s="9"/>
      <c r="M174" s="7"/>
      <c r="N174" s="9"/>
    </row>
    <row r="175" spans="1:14">
      <c r="A175" s="19">
        <v>13</v>
      </c>
      <c r="B175" s="8" t="s">
        <v>87</v>
      </c>
      <c r="C175" s="19">
        <v>3</v>
      </c>
      <c r="D175" s="9">
        <v>5000000</v>
      </c>
      <c r="E175" s="9">
        <f t="shared" si="26"/>
        <v>15000000</v>
      </c>
      <c r="F175" s="7">
        <v>5</v>
      </c>
      <c r="G175" s="9">
        <f t="shared" si="27"/>
        <v>3000000</v>
      </c>
      <c r="H175" s="19"/>
      <c r="I175" s="8"/>
      <c r="J175" s="19"/>
      <c r="K175" s="9"/>
      <c r="L175" s="9"/>
      <c r="M175" s="7"/>
      <c r="N175" s="9"/>
    </row>
    <row r="176" spans="1:14">
      <c r="A176" s="19">
        <v>14</v>
      </c>
      <c r="B176" s="8" t="s">
        <v>288</v>
      </c>
      <c r="C176" s="19">
        <v>1</v>
      </c>
      <c r="D176" s="9">
        <v>5000000</v>
      </c>
      <c r="E176" s="9">
        <f t="shared" si="26"/>
        <v>5000000</v>
      </c>
      <c r="F176" s="7">
        <v>5</v>
      </c>
      <c r="G176" s="9">
        <f t="shared" si="27"/>
        <v>1000000</v>
      </c>
      <c r="H176" s="19"/>
      <c r="I176" s="8"/>
      <c r="J176" s="19"/>
      <c r="K176" s="9"/>
      <c r="L176" s="9"/>
      <c r="M176" s="7"/>
      <c r="N176" s="9"/>
    </row>
    <row r="177" spans="1:14">
      <c r="A177" s="19">
        <v>15</v>
      </c>
      <c r="B177" s="8" t="s">
        <v>289</v>
      </c>
      <c r="C177" s="19">
        <v>3</v>
      </c>
      <c r="D177" s="9">
        <v>5000000</v>
      </c>
      <c r="E177" s="9">
        <f t="shared" si="26"/>
        <v>15000000</v>
      </c>
      <c r="F177" s="7">
        <v>5</v>
      </c>
      <c r="G177" s="9">
        <f t="shared" si="27"/>
        <v>3000000</v>
      </c>
      <c r="H177" s="19"/>
      <c r="I177" s="8"/>
      <c r="J177" s="19"/>
      <c r="K177" s="9"/>
      <c r="L177" s="9"/>
      <c r="M177" s="7"/>
      <c r="N177" s="9"/>
    </row>
    <row r="178" spans="1:14">
      <c r="A178" s="19">
        <v>16</v>
      </c>
      <c r="B178" s="8" t="s">
        <v>290</v>
      </c>
      <c r="C178" s="19">
        <v>5</v>
      </c>
      <c r="D178" s="9">
        <v>5000000</v>
      </c>
      <c r="E178" s="9">
        <f t="shared" si="26"/>
        <v>25000000</v>
      </c>
      <c r="F178" s="7">
        <v>5</v>
      </c>
      <c r="G178" s="9">
        <f t="shared" si="27"/>
        <v>5000000</v>
      </c>
      <c r="H178" s="19"/>
      <c r="I178" s="8"/>
      <c r="J178" s="19"/>
      <c r="K178" s="9"/>
      <c r="L178" s="9"/>
      <c r="M178" s="7"/>
      <c r="N178" s="9"/>
    </row>
    <row r="179" spans="1:14">
      <c r="A179" s="19">
        <v>17</v>
      </c>
      <c r="B179" s="8" t="s">
        <v>291</v>
      </c>
      <c r="C179" s="19">
        <v>1</v>
      </c>
      <c r="D179" s="9">
        <v>2500000</v>
      </c>
      <c r="E179" s="9">
        <f t="shared" si="26"/>
        <v>2500000</v>
      </c>
      <c r="F179" s="7">
        <v>5</v>
      </c>
      <c r="G179" s="9">
        <f t="shared" si="27"/>
        <v>500000</v>
      </c>
      <c r="H179" s="19"/>
      <c r="I179" s="8"/>
      <c r="J179" s="19"/>
      <c r="K179" s="9"/>
      <c r="L179" s="9"/>
      <c r="M179" s="7"/>
      <c r="N179" s="9"/>
    </row>
    <row r="180" spans="1:14">
      <c r="A180" s="19">
        <v>18</v>
      </c>
      <c r="B180" s="8" t="s">
        <v>98</v>
      </c>
      <c r="C180" s="19">
        <v>20</v>
      </c>
      <c r="D180" s="9">
        <v>200000</v>
      </c>
      <c r="E180" s="9">
        <f t="shared" si="26"/>
        <v>4000000</v>
      </c>
      <c r="F180" s="7">
        <v>5</v>
      </c>
      <c r="G180" s="9">
        <f t="shared" si="27"/>
        <v>800000</v>
      </c>
      <c r="H180" s="19"/>
      <c r="I180" s="8"/>
      <c r="J180" s="19"/>
      <c r="K180" s="9"/>
      <c r="L180" s="9"/>
      <c r="M180" s="7"/>
      <c r="N180" s="9"/>
    </row>
    <row r="181" spans="1:14">
      <c r="A181" s="19">
        <v>19</v>
      </c>
      <c r="B181" s="8" t="s">
        <v>292</v>
      </c>
      <c r="C181" s="19">
        <v>1</v>
      </c>
      <c r="D181" s="9">
        <v>500000</v>
      </c>
      <c r="E181" s="9">
        <f t="shared" si="26"/>
        <v>500000</v>
      </c>
      <c r="F181" s="7">
        <v>5</v>
      </c>
      <c r="G181" s="9">
        <f t="shared" si="27"/>
        <v>100000</v>
      </c>
      <c r="H181" s="19"/>
      <c r="I181" s="8"/>
      <c r="J181" s="19"/>
      <c r="K181" s="9"/>
      <c r="L181" s="9"/>
      <c r="M181" s="7"/>
      <c r="N181" s="9"/>
    </row>
    <row r="182" spans="1:14">
      <c r="A182" s="19">
        <v>20</v>
      </c>
      <c r="B182" s="8" t="s">
        <v>88</v>
      </c>
      <c r="C182" s="19">
        <v>3</v>
      </c>
      <c r="D182" s="9">
        <v>3000000</v>
      </c>
      <c r="E182" s="9">
        <f t="shared" si="26"/>
        <v>9000000</v>
      </c>
      <c r="F182" s="7">
        <v>5</v>
      </c>
      <c r="G182" s="9">
        <f t="shared" si="27"/>
        <v>1800000</v>
      </c>
      <c r="H182" s="19"/>
      <c r="I182" s="8"/>
      <c r="J182" s="19"/>
      <c r="K182" s="9"/>
      <c r="L182" s="9"/>
      <c r="M182" s="7"/>
      <c r="N182" s="9"/>
    </row>
    <row r="183" spans="1:14">
      <c r="A183" s="19">
        <v>21</v>
      </c>
      <c r="B183" s="8" t="s">
        <v>293</v>
      </c>
      <c r="C183" s="19">
        <v>2</v>
      </c>
      <c r="D183" s="9">
        <v>10000000</v>
      </c>
      <c r="E183" s="9">
        <f t="shared" si="26"/>
        <v>20000000</v>
      </c>
      <c r="F183" s="7">
        <v>5</v>
      </c>
      <c r="G183" s="9">
        <f t="shared" si="27"/>
        <v>4000000</v>
      </c>
      <c r="H183" s="19"/>
      <c r="I183" s="8"/>
      <c r="J183" s="19"/>
      <c r="K183" s="9"/>
      <c r="L183" s="9"/>
      <c r="M183" s="7"/>
      <c r="N183" s="9"/>
    </row>
    <row r="184" spans="1:14">
      <c r="A184" s="19">
        <v>22</v>
      </c>
      <c r="B184" s="8" t="s">
        <v>294</v>
      </c>
      <c r="C184" s="19">
        <v>2</v>
      </c>
      <c r="D184" s="9">
        <v>1500000</v>
      </c>
      <c r="E184" s="9">
        <f t="shared" si="26"/>
        <v>3000000</v>
      </c>
      <c r="F184" s="7">
        <v>5</v>
      </c>
      <c r="G184" s="9">
        <f t="shared" si="27"/>
        <v>600000</v>
      </c>
      <c r="H184" s="19"/>
      <c r="I184" s="8"/>
      <c r="J184" s="19"/>
      <c r="K184" s="9"/>
      <c r="L184" s="9"/>
      <c r="M184" s="7"/>
      <c r="N184" s="9"/>
    </row>
    <row r="185" spans="1:14">
      <c r="A185" s="19">
        <v>23</v>
      </c>
      <c r="B185" s="8" t="s">
        <v>90</v>
      </c>
      <c r="C185" s="19">
        <v>2</v>
      </c>
      <c r="D185" s="9">
        <v>20000000</v>
      </c>
      <c r="E185" s="9">
        <f t="shared" si="26"/>
        <v>40000000</v>
      </c>
      <c r="F185" s="7">
        <v>5</v>
      </c>
      <c r="G185" s="9">
        <f t="shared" si="27"/>
        <v>8000000</v>
      </c>
      <c r="H185" s="19"/>
      <c r="I185" s="8"/>
      <c r="J185" s="19"/>
      <c r="K185" s="9"/>
      <c r="L185" s="9"/>
      <c r="M185" s="7"/>
      <c r="N185" s="9"/>
    </row>
    <row r="186" spans="1:14">
      <c r="A186" s="19">
        <v>24</v>
      </c>
      <c r="B186" s="8" t="s">
        <v>295</v>
      </c>
      <c r="C186" s="19">
        <v>3</v>
      </c>
      <c r="D186" s="9">
        <v>5000000</v>
      </c>
      <c r="E186" s="9">
        <f t="shared" si="26"/>
        <v>15000000</v>
      </c>
      <c r="F186" s="7">
        <v>5</v>
      </c>
      <c r="G186" s="9">
        <f t="shared" si="27"/>
        <v>3000000</v>
      </c>
      <c r="H186" s="19"/>
      <c r="I186" s="8"/>
      <c r="J186" s="19"/>
      <c r="K186" s="9"/>
      <c r="L186" s="9"/>
      <c r="M186" s="7"/>
      <c r="N186" s="9"/>
    </row>
    <row r="187" spans="1:14">
      <c r="A187" s="19">
        <v>25</v>
      </c>
      <c r="B187" s="8" t="s">
        <v>107</v>
      </c>
      <c r="C187" s="19">
        <v>3</v>
      </c>
      <c r="D187" s="9">
        <v>7000000</v>
      </c>
      <c r="E187" s="9">
        <f t="shared" si="26"/>
        <v>21000000</v>
      </c>
      <c r="F187" s="7">
        <v>5</v>
      </c>
      <c r="G187" s="9">
        <f t="shared" si="27"/>
        <v>4200000</v>
      </c>
      <c r="H187" s="19"/>
      <c r="I187" s="8"/>
      <c r="J187" s="19"/>
      <c r="K187" s="9"/>
      <c r="L187" s="9"/>
      <c r="M187" s="7"/>
      <c r="N187" s="9"/>
    </row>
    <row r="188" spans="1:14">
      <c r="A188" s="19">
        <v>26</v>
      </c>
      <c r="B188" s="8" t="s">
        <v>156</v>
      </c>
      <c r="C188" s="19">
        <v>1</v>
      </c>
      <c r="D188" s="9">
        <v>3500000</v>
      </c>
      <c r="E188" s="9">
        <f t="shared" si="26"/>
        <v>3500000</v>
      </c>
      <c r="F188" s="7">
        <v>5</v>
      </c>
      <c r="G188" s="9">
        <f t="shared" si="27"/>
        <v>700000</v>
      </c>
      <c r="H188" s="19"/>
      <c r="I188" s="8"/>
      <c r="J188" s="19"/>
      <c r="K188" s="9"/>
      <c r="L188" s="9"/>
      <c r="M188" s="7"/>
      <c r="N188" s="9"/>
    </row>
    <row r="189" spans="1:14">
      <c r="A189" s="19">
        <v>27</v>
      </c>
      <c r="B189" s="8" t="s">
        <v>296</v>
      </c>
      <c r="C189" s="19">
        <v>50</v>
      </c>
      <c r="D189" s="9">
        <v>300000</v>
      </c>
      <c r="E189" s="9">
        <f t="shared" si="26"/>
        <v>15000000</v>
      </c>
      <c r="F189" s="7">
        <v>5</v>
      </c>
      <c r="G189" s="9">
        <f t="shared" si="27"/>
        <v>3000000</v>
      </c>
      <c r="H189" s="19">
        <v>27</v>
      </c>
      <c r="I189" s="8" t="s">
        <v>104</v>
      </c>
      <c r="J189" s="19">
        <v>1</v>
      </c>
      <c r="K189" s="9">
        <v>12500000</v>
      </c>
      <c r="L189" s="9">
        <f t="shared" ref="L189" si="28">J189*K189</f>
        <v>12500000</v>
      </c>
      <c r="M189" s="7">
        <v>5</v>
      </c>
      <c r="N189" s="9">
        <f t="shared" ref="N189" si="29">L189/M189</f>
        <v>2500000</v>
      </c>
    </row>
    <row r="190" spans="1:14">
      <c r="A190" s="19">
        <v>28</v>
      </c>
      <c r="B190" s="8" t="s">
        <v>297</v>
      </c>
      <c r="C190" s="19">
        <v>1</v>
      </c>
      <c r="D190" s="9">
        <v>12500000</v>
      </c>
      <c r="E190" s="9">
        <f t="shared" si="26"/>
        <v>12500000</v>
      </c>
      <c r="F190" s="7">
        <v>5</v>
      </c>
      <c r="G190" s="9">
        <f t="shared" si="27"/>
        <v>2500000</v>
      </c>
      <c r="H190" s="19"/>
      <c r="I190" s="38"/>
      <c r="J190" s="19"/>
      <c r="K190" s="9"/>
      <c r="L190" s="9"/>
      <c r="M190" s="7"/>
      <c r="N190" s="9"/>
    </row>
    <row r="191" spans="1:14">
      <c r="A191" s="19">
        <v>29</v>
      </c>
      <c r="B191" s="8" t="s">
        <v>298</v>
      </c>
      <c r="C191" s="19">
        <v>1</v>
      </c>
      <c r="D191" s="9">
        <v>900000</v>
      </c>
      <c r="E191" s="9">
        <f t="shared" si="26"/>
        <v>900000</v>
      </c>
      <c r="F191" s="7">
        <v>5</v>
      </c>
      <c r="G191" s="9">
        <f t="shared" si="27"/>
        <v>180000</v>
      </c>
      <c r="H191" s="19"/>
      <c r="I191" s="40"/>
      <c r="J191" s="19"/>
      <c r="K191" s="9"/>
      <c r="L191" s="9"/>
      <c r="M191" s="7"/>
      <c r="N191" s="9"/>
    </row>
    <row r="192" spans="1:14">
      <c r="A192" s="19">
        <v>30</v>
      </c>
      <c r="B192" s="8" t="s">
        <v>281</v>
      </c>
      <c r="C192" s="19">
        <v>1</v>
      </c>
      <c r="D192" s="9">
        <v>4500000</v>
      </c>
      <c r="E192" s="9">
        <f t="shared" si="26"/>
        <v>4500000</v>
      </c>
      <c r="F192" s="7">
        <v>5</v>
      </c>
      <c r="G192" s="9">
        <f t="shared" si="27"/>
        <v>900000</v>
      </c>
      <c r="H192" s="19"/>
      <c r="I192" s="40"/>
      <c r="J192" s="19"/>
      <c r="K192" s="9"/>
      <c r="L192" s="9"/>
      <c r="M192" s="7"/>
      <c r="N192" s="9"/>
    </row>
    <row r="193" spans="1:14">
      <c r="A193" s="19"/>
      <c r="B193" s="8"/>
      <c r="C193" s="19"/>
      <c r="D193" s="9"/>
      <c r="E193" s="9"/>
      <c r="F193" s="7"/>
      <c r="G193" s="9"/>
      <c r="H193" s="19"/>
      <c r="I193" s="40"/>
      <c r="J193" s="19"/>
      <c r="K193" s="9"/>
      <c r="L193" s="9"/>
      <c r="M193" s="7"/>
      <c r="N193" s="9"/>
    </row>
    <row r="194" spans="1:14">
      <c r="A194" s="19"/>
      <c r="B194" s="8" t="s">
        <v>299</v>
      </c>
      <c r="C194" s="19"/>
      <c r="D194" s="9"/>
      <c r="E194" s="9"/>
      <c r="F194" s="7"/>
      <c r="G194" s="9"/>
      <c r="H194" s="19"/>
      <c r="I194" s="40"/>
      <c r="J194" s="19"/>
      <c r="K194" s="9"/>
      <c r="L194" s="9"/>
      <c r="M194" s="7"/>
      <c r="N194" s="9"/>
    </row>
    <row r="195" spans="1:14">
      <c r="A195" s="19">
        <v>1</v>
      </c>
      <c r="B195" s="8" t="s">
        <v>155</v>
      </c>
      <c r="C195" s="19">
        <v>1</v>
      </c>
      <c r="D195" s="9">
        <v>4000000</v>
      </c>
      <c r="E195" s="9">
        <f t="shared" ref="E195:E205" si="30">C195*D195</f>
        <v>4000000</v>
      </c>
      <c r="F195" s="7">
        <v>5</v>
      </c>
      <c r="G195" s="9">
        <f t="shared" ref="G195:G205" si="31">E195/F195</f>
        <v>800000</v>
      </c>
      <c r="H195" s="19"/>
      <c r="I195" s="40"/>
      <c r="J195" s="19"/>
      <c r="K195" s="9"/>
      <c r="L195" s="9"/>
      <c r="M195" s="7"/>
      <c r="N195" s="9"/>
    </row>
    <row r="196" spans="1:14">
      <c r="A196" s="19">
        <v>2</v>
      </c>
      <c r="B196" s="8" t="s">
        <v>285</v>
      </c>
      <c r="C196" s="19">
        <v>2</v>
      </c>
      <c r="D196" s="9">
        <v>4000000</v>
      </c>
      <c r="E196" s="9">
        <f t="shared" si="30"/>
        <v>8000000</v>
      </c>
      <c r="F196" s="7">
        <v>5</v>
      </c>
      <c r="G196" s="9">
        <f t="shared" si="31"/>
        <v>1600000</v>
      </c>
      <c r="H196" s="19"/>
      <c r="I196" s="40"/>
      <c r="J196" s="19"/>
      <c r="K196" s="9"/>
      <c r="L196" s="9"/>
      <c r="M196" s="7"/>
      <c r="N196" s="9"/>
    </row>
    <row r="197" spans="1:14">
      <c r="A197" s="19">
        <v>3</v>
      </c>
      <c r="B197" s="8" t="s">
        <v>86</v>
      </c>
      <c r="C197" s="19">
        <v>2</v>
      </c>
      <c r="D197" s="9">
        <v>2150000</v>
      </c>
      <c r="E197" s="9">
        <f t="shared" si="30"/>
        <v>4300000</v>
      </c>
      <c r="F197" s="7">
        <v>5</v>
      </c>
      <c r="G197" s="9">
        <f t="shared" si="31"/>
        <v>860000</v>
      </c>
      <c r="H197" s="28"/>
      <c r="I197" s="40"/>
      <c r="J197" s="28"/>
      <c r="K197" s="9"/>
      <c r="L197" s="9"/>
      <c r="M197" s="7"/>
      <c r="N197" s="9"/>
    </row>
    <row r="198" spans="1:14">
      <c r="A198" s="19">
        <v>4</v>
      </c>
      <c r="B198" s="8" t="s">
        <v>154</v>
      </c>
      <c r="C198" s="19">
        <v>2</v>
      </c>
      <c r="D198" s="9">
        <v>900000</v>
      </c>
      <c r="E198" s="9">
        <f t="shared" si="30"/>
        <v>1800000</v>
      </c>
      <c r="F198" s="7">
        <v>5</v>
      </c>
      <c r="G198" s="9">
        <f t="shared" si="31"/>
        <v>360000</v>
      </c>
      <c r="H198" s="25"/>
      <c r="I198" s="8"/>
      <c r="J198" s="25"/>
      <c r="K198" s="9"/>
      <c r="L198" s="9"/>
      <c r="M198" s="7"/>
      <c r="N198" s="9"/>
    </row>
    <row r="199" spans="1:14">
      <c r="A199" s="19">
        <v>5</v>
      </c>
      <c r="B199" s="8" t="s">
        <v>289</v>
      </c>
      <c r="C199" s="19">
        <v>2</v>
      </c>
      <c r="D199" s="9">
        <v>5000000</v>
      </c>
      <c r="E199" s="9">
        <f t="shared" si="30"/>
        <v>10000000</v>
      </c>
      <c r="F199" s="7">
        <v>5</v>
      </c>
      <c r="G199" s="9">
        <f t="shared" si="31"/>
        <v>2000000</v>
      </c>
      <c r="H199" s="21"/>
      <c r="I199" s="38"/>
      <c r="J199" s="21"/>
      <c r="K199" s="9"/>
      <c r="L199" s="9"/>
      <c r="M199" s="7"/>
      <c r="N199" s="9"/>
    </row>
    <row r="200" spans="1:14">
      <c r="A200" s="19">
        <v>6</v>
      </c>
      <c r="B200" s="8" t="s">
        <v>228</v>
      </c>
      <c r="C200" s="19">
        <v>4</v>
      </c>
      <c r="D200" s="9">
        <v>5000000</v>
      </c>
      <c r="E200" s="9">
        <f t="shared" si="30"/>
        <v>20000000</v>
      </c>
      <c r="F200" s="7">
        <v>5</v>
      </c>
      <c r="G200" s="9">
        <f t="shared" si="31"/>
        <v>4000000</v>
      </c>
      <c r="H200" s="21"/>
      <c r="I200" s="38"/>
      <c r="J200" s="21"/>
      <c r="K200" s="9"/>
      <c r="L200" s="9"/>
      <c r="M200" s="7"/>
      <c r="N200" s="9"/>
    </row>
    <row r="201" spans="1:14">
      <c r="A201" s="19">
        <v>7</v>
      </c>
      <c r="B201" s="8" t="s">
        <v>290</v>
      </c>
      <c r="C201" s="19">
        <v>2</v>
      </c>
      <c r="D201" s="9">
        <v>5000000</v>
      </c>
      <c r="E201" s="9">
        <f t="shared" si="30"/>
        <v>10000000</v>
      </c>
      <c r="F201" s="7">
        <v>5</v>
      </c>
      <c r="G201" s="9">
        <f t="shared" si="31"/>
        <v>2000000</v>
      </c>
      <c r="H201" s="21"/>
      <c r="I201" s="38"/>
      <c r="J201" s="21"/>
      <c r="K201" s="9"/>
      <c r="L201" s="9"/>
      <c r="M201" s="7"/>
      <c r="N201" s="9"/>
    </row>
    <row r="202" spans="1:14">
      <c r="A202" s="19">
        <v>8</v>
      </c>
      <c r="B202" s="8" t="s">
        <v>88</v>
      </c>
      <c r="C202" s="19">
        <v>1</v>
      </c>
      <c r="D202" s="9">
        <v>3000000</v>
      </c>
      <c r="E202" s="9">
        <f t="shared" si="30"/>
        <v>3000000</v>
      </c>
      <c r="F202" s="7">
        <v>5</v>
      </c>
      <c r="G202" s="9">
        <f t="shared" si="31"/>
        <v>600000</v>
      </c>
      <c r="H202" s="21"/>
      <c r="I202" s="38"/>
      <c r="J202" s="21"/>
      <c r="K202" s="9"/>
      <c r="L202" s="9"/>
      <c r="M202" s="7"/>
      <c r="N202" s="9"/>
    </row>
    <row r="203" spans="1:14">
      <c r="A203" s="19">
        <v>9</v>
      </c>
      <c r="B203" s="8" t="s">
        <v>156</v>
      </c>
      <c r="C203" s="19">
        <v>1</v>
      </c>
      <c r="D203" s="9">
        <v>3500000</v>
      </c>
      <c r="E203" s="9">
        <f t="shared" si="30"/>
        <v>3500000</v>
      </c>
      <c r="F203" s="7">
        <v>5</v>
      </c>
      <c r="G203" s="9">
        <f t="shared" si="31"/>
        <v>700000</v>
      </c>
      <c r="H203" s="21"/>
      <c r="I203" s="38"/>
      <c r="J203" s="21"/>
      <c r="K203" s="9"/>
      <c r="L203" s="9"/>
      <c r="M203" s="7"/>
      <c r="N203" s="9"/>
    </row>
    <row r="204" spans="1:14">
      <c r="A204" s="19">
        <v>10</v>
      </c>
      <c r="B204" s="8" t="s">
        <v>225</v>
      </c>
      <c r="C204" s="19">
        <v>2</v>
      </c>
      <c r="D204" s="9">
        <v>500000</v>
      </c>
      <c r="E204" s="9">
        <f t="shared" si="30"/>
        <v>1000000</v>
      </c>
      <c r="F204" s="7">
        <v>5</v>
      </c>
      <c r="G204" s="9">
        <f t="shared" si="31"/>
        <v>200000</v>
      </c>
      <c r="H204" s="21"/>
      <c r="I204" s="38"/>
      <c r="J204" s="21"/>
      <c r="K204" s="9"/>
      <c r="L204" s="9"/>
      <c r="M204" s="7"/>
      <c r="N204" s="9"/>
    </row>
    <row r="205" spans="1:14">
      <c r="A205" s="19">
        <v>11</v>
      </c>
      <c r="B205" s="8" t="s">
        <v>296</v>
      </c>
      <c r="C205" s="25">
        <v>50</v>
      </c>
      <c r="D205" s="9">
        <v>300000</v>
      </c>
      <c r="E205" s="9">
        <f t="shared" si="30"/>
        <v>15000000</v>
      </c>
      <c r="F205" s="7">
        <v>5</v>
      </c>
      <c r="G205" s="9">
        <f t="shared" si="31"/>
        <v>3000000</v>
      </c>
      <c r="H205" s="21"/>
      <c r="I205" s="38"/>
      <c r="J205" s="21"/>
      <c r="K205" s="9"/>
      <c r="L205" s="9"/>
      <c r="M205" s="7"/>
      <c r="N205" s="9"/>
    </row>
    <row r="206" spans="1:14">
      <c r="A206" s="19"/>
      <c r="B206" s="8"/>
      <c r="C206" s="25"/>
      <c r="D206" s="9"/>
      <c r="E206" s="9"/>
      <c r="F206" s="7"/>
      <c r="G206" s="9"/>
      <c r="H206" s="21"/>
      <c r="I206" s="38"/>
      <c r="J206" s="21"/>
      <c r="K206" s="9"/>
      <c r="L206" s="9"/>
      <c r="M206" s="7"/>
      <c r="N206" s="9"/>
    </row>
    <row r="207" spans="1:14">
      <c r="A207" s="25"/>
      <c r="B207" s="8" t="s">
        <v>300</v>
      </c>
      <c r="C207" s="25"/>
      <c r="D207" s="9"/>
      <c r="E207" s="9"/>
      <c r="F207" s="7"/>
      <c r="G207" s="9"/>
      <c r="H207" s="21"/>
      <c r="I207" s="38"/>
      <c r="J207" s="21"/>
      <c r="K207" s="9"/>
      <c r="L207" s="9"/>
      <c r="M207" s="7"/>
      <c r="N207" s="9"/>
    </row>
    <row r="208" spans="1:14">
      <c r="A208" s="19">
        <v>1</v>
      </c>
      <c r="B208" s="8" t="s">
        <v>301</v>
      </c>
      <c r="C208" s="19">
        <v>3</v>
      </c>
      <c r="D208" s="9">
        <v>2500000</v>
      </c>
      <c r="E208" s="9">
        <f t="shared" ref="E208:E218" si="32">C208*D208</f>
        <v>7500000</v>
      </c>
      <c r="F208" s="7">
        <v>5</v>
      </c>
      <c r="G208" s="9">
        <f t="shared" ref="G208:G218" si="33">E208/F208</f>
        <v>1500000</v>
      </c>
      <c r="H208" s="21"/>
      <c r="I208" s="38"/>
      <c r="J208" s="21"/>
      <c r="K208" s="9"/>
      <c r="L208" s="9"/>
      <c r="M208" s="7"/>
      <c r="N208" s="9"/>
    </row>
    <row r="209" spans="1:14">
      <c r="A209" s="19">
        <v>2</v>
      </c>
      <c r="B209" s="8" t="s">
        <v>301</v>
      </c>
      <c r="C209" s="19">
        <v>1</v>
      </c>
      <c r="D209" s="9">
        <v>2500000</v>
      </c>
      <c r="E209" s="9">
        <f t="shared" si="32"/>
        <v>2500000</v>
      </c>
      <c r="F209" s="7">
        <v>5</v>
      </c>
      <c r="G209" s="9">
        <f t="shared" si="33"/>
        <v>500000</v>
      </c>
      <c r="H209" s="21"/>
      <c r="I209" s="38"/>
      <c r="J209" s="21"/>
      <c r="K209" s="9"/>
      <c r="L209" s="9"/>
      <c r="M209" s="7"/>
      <c r="N209" s="9"/>
    </row>
    <row r="210" spans="1:14">
      <c r="A210" s="19">
        <v>3</v>
      </c>
      <c r="B210" s="8" t="s">
        <v>302</v>
      </c>
      <c r="C210" s="19">
        <v>3</v>
      </c>
      <c r="D210" s="9">
        <v>12500000</v>
      </c>
      <c r="E210" s="9">
        <f t="shared" si="32"/>
        <v>37500000</v>
      </c>
      <c r="F210" s="7">
        <v>5</v>
      </c>
      <c r="G210" s="9">
        <f t="shared" si="33"/>
        <v>7500000</v>
      </c>
      <c r="H210" s="21"/>
      <c r="I210" s="38"/>
      <c r="J210" s="21"/>
      <c r="K210" s="9"/>
      <c r="L210" s="9"/>
      <c r="M210" s="7"/>
      <c r="N210" s="9"/>
    </row>
    <row r="211" spans="1:14">
      <c r="A211" s="19">
        <v>4</v>
      </c>
      <c r="B211" s="8" t="s">
        <v>303</v>
      </c>
      <c r="C211" s="19">
        <v>3</v>
      </c>
      <c r="D211" s="9">
        <v>2500000</v>
      </c>
      <c r="E211" s="9">
        <f t="shared" si="32"/>
        <v>7500000</v>
      </c>
      <c r="F211" s="7">
        <v>5</v>
      </c>
      <c r="G211" s="9">
        <f t="shared" si="33"/>
        <v>1500000</v>
      </c>
      <c r="H211" s="21"/>
      <c r="I211" s="38"/>
      <c r="J211" s="21"/>
      <c r="K211" s="9"/>
      <c r="L211" s="9"/>
      <c r="M211" s="7"/>
      <c r="N211" s="9"/>
    </row>
    <row r="212" spans="1:14">
      <c r="A212" s="19">
        <v>5</v>
      </c>
      <c r="B212" s="8" t="s">
        <v>304</v>
      </c>
      <c r="C212" s="19">
        <v>1</v>
      </c>
      <c r="D212" s="9">
        <v>2500000</v>
      </c>
      <c r="E212" s="9">
        <f t="shared" si="32"/>
        <v>2500000</v>
      </c>
      <c r="F212" s="7">
        <v>5</v>
      </c>
      <c r="G212" s="9">
        <f t="shared" si="33"/>
        <v>500000</v>
      </c>
      <c r="H212" s="21"/>
      <c r="I212" s="38"/>
      <c r="J212" s="21"/>
      <c r="K212" s="9"/>
      <c r="L212" s="9"/>
      <c r="M212" s="7"/>
      <c r="N212" s="9"/>
    </row>
    <row r="213" spans="1:14">
      <c r="A213" s="19">
        <v>6</v>
      </c>
      <c r="B213" s="8" t="s">
        <v>156</v>
      </c>
      <c r="C213" s="19">
        <v>1</v>
      </c>
      <c r="D213" s="9">
        <v>3500000</v>
      </c>
      <c r="E213" s="9">
        <f t="shared" si="32"/>
        <v>3500000</v>
      </c>
      <c r="F213" s="7">
        <v>5</v>
      </c>
      <c r="G213" s="9">
        <f t="shared" si="33"/>
        <v>700000</v>
      </c>
      <c r="H213" s="21"/>
      <c r="I213" s="38"/>
      <c r="J213" s="21"/>
      <c r="K213" s="9"/>
      <c r="L213" s="9"/>
      <c r="M213" s="7"/>
      <c r="N213" s="9"/>
    </row>
    <row r="214" spans="1:14">
      <c r="A214" s="19">
        <v>7</v>
      </c>
      <c r="B214" s="8" t="s">
        <v>155</v>
      </c>
      <c r="C214" s="19">
        <v>1</v>
      </c>
      <c r="D214" s="9">
        <v>4000000</v>
      </c>
      <c r="E214" s="9">
        <f t="shared" si="32"/>
        <v>4000000</v>
      </c>
      <c r="F214" s="7">
        <v>5</v>
      </c>
      <c r="G214" s="9">
        <f t="shared" si="33"/>
        <v>800000</v>
      </c>
      <c r="H214" s="21"/>
      <c r="I214" s="38"/>
      <c r="J214" s="21"/>
      <c r="K214" s="9"/>
      <c r="L214" s="9"/>
      <c r="M214" s="7"/>
      <c r="N214" s="9"/>
    </row>
    <row r="215" spans="1:14">
      <c r="A215" s="19">
        <v>8</v>
      </c>
      <c r="B215" s="8" t="s">
        <v>102</v>
      </c>
      <c r="C215" s="19">
        <v>2</v>
      </c>
      <c r="D215" s="9">
        <v>700000</v>
      </c>
      <c r="E215" s="9">
        <f t="shared" si="32"/>
        <v>1400000</v>
      </c>
      <c r="F215" s="7">
        <v>5</v>
      </c>
      <c r="G215" s="9">
        <f t="shared" si="33"/>
        <v>280000</v>
      </c>
      <c r="H215" s="21"/>
      <c r="I215" s="38"/>
      <c r="J215" s="21"/>
      <c r="K215" s="9"/>
      <c r="L215" s="9"/>
      <c r="M215" s="7"/>
      <c r="N215" s="9"/>
    </row>
    <row r="216" spans="1:14">
      <c r="A216" s="19">
        <v>9</v>
      </c>
      <c r="B216" s="8" t="s">
        <v>248</v>
      </c>
      <c r="C216" s="19">
        <v>1</v>
      </c>
      <c r="D216" s="9">
        <v>2500000</v>
      </c>
      <c r="E216" s="9">
        <f t="shared" si="32"/>
        <v>2500000</v>
      </c>
      <c r="F216" s="7">
        <v>5</v>
      </c>
      <c r="G216" s="9">
        <f t="shared" si="33"/>
        <v>500000</v>
      </c>
      <c r="H216" s="21"/>
      <c r="I216" s="38"/>
      <c r="J216" s="21"/>
      <c r="K216" s="9"/>
      <c r="L216" s="9"/>
      <c r="M216" s="7"/>
      <c r="N216" s="9"/>
    </row>
    <row r="217" spans="1:14">
      <c r="A217" s="19">
        <v>10</v>
      </c>
      <c r="B217" s="8" t="s">
        <v>285</v>
      </c>
      <c r="C217" s="19">
        <v>1</v>
      </c>
      <c r="D217" s="9">
        <v>4000000</v>
      </c>
      <c r="E217" s="9">
        <f t="shared" si="32"/>
        <v>4000000</v>
      </c>
      <c r="F217" s="7">
        <v>5</v>
      </c>
      <c r="G217" s="9">
        <f t="shared" si="33"/>
        <v>800000</v>
      </c>
      <c r="H217" s="21"/>
      <c r="I217" s="38"/>
      <c r="J217" s="21"/>
      <c r="K217" s="9"/>
      <c r="L217" s="9"/>
      <c r="M217" s="7"/>
      <c r="N217" s="9"/>
    </row>
    <row r="218" spans="1:14">
      <c r="A218" s="19">
        <v>11</v>
      </c>
      <c r="B218" s="8" t="s">
        <v>97</v>
      </c>
      <c r="C218" s="19">
        <v>1</v>
      </c>
      <c r="D218" s="9">
        <v>100000</v>
      </c>
      <c r="E218" s="9">
        <f t="shared" si="32"/>
        <v>100000</v>
      </c>
      <c r="F218" s="7">
        <v>5</v>
      </c>
      <c r="G218" s="9">
        <f t="shared" si="33"/>
        <v>20000</v>
      </c>
      <c r="H218" s="21"/>
      <c r="I218" s="38"/>
      <c r="J218" s="21"/>
      <c r="K218" s="9"/>
      <c r="L218" s="9"/>
      <c r="M218" s="7"/>
      <c r="N218" s="9"/>
    </row>
    <row r="219" spans="1:14">
      <c r="A219" s="25"/>
      <c r="B219" s="8"/>
      <c r="C219" s="25"/>
      <c r="D219" s="9"/>
      <c r="E219" s="9"/>
      <c r="F219" s="7"/>
      <c r="G219" s="9"/>
      <c r="H219" s="21"/>
      <c r="I219" s="38"/>
      <c r="J219" s="21"/>
      <c r="K219" s="9"/>
      <c r="L219" s="9"/>
      <c r="M219" s="7"/>
      <c r="N219" s="9"/>
    </row>
    <row r="220" spans="1:14">
      <c r="A220" s="25"/>
      <c r="B220" s="8" t="s">
        <v>305</v>
      </c>
      <c r="C220" s="25"/>
      <c r="D220" s="9"/>
      <c r="E220" s="9"/>
      <c r="F220" s="7"/>
      <c r="G220" s="9"/>
      <c r="H220" s="21"/>
      <c r="I220" s="38"/>
      <c r="J220" s="21"/>
      <c r="K220" s="9"/>
      <c r="L220" s="9"/>
      <c r="M220" s="7"/>
      <c r="N220" s="9"/>
    </row>
    <row r="221" spans="1:14">
      <c r="A221" s="19">
        <v>1</v>
      </c>
      <c r="B221" s="8" t="s">
        <v>199</v>
      </c>
      <c r="C221" s="19">
        <v>1</v>
      </c>
      <c r="D221" s="9">
        <v>8000000</v>
      </c>
      <c r="E221" s="9">
        <f t="shared" ref="E221:E235" si="34">C221*D221</f>
        <v>8000000</v>
      </c>
      <c r="F221" s="7">
        <v>5</v>
      </c>
      <c r="G221" s="9">
        <f t="shared" ref="G221:G235" si="35">E221/F221</f>
        <v>1600000</v>
      </c>
      <c r="H221" s="21"/>
      <c r="I221" s="38"/>
      <c r="J221" s="21"/>
      <c r="K221" s="9"/>
      <c r="L221" s="9"/>
      <c r="M221" s="7"/>
      <c r="N221" s="9"/>
    </row>
    <row r="222" spans="1:14">
      <c r="A222" s="19">
        <v>2</v>
      </c>
      <c r="B222" s="8" t="s">
        <v>97</v>
      </c>
      <c r="C222" s="19">
        <v>1</v>
      </c>
      <c r="D222" s="9">
        <v>100000</v>
      </c>
      <c r="E222" s="9">
        <f t="shared" si="34"/>
        <v>100000</v>
      </c>
      <c r="F222" s="7">
        <v>5</v>
      </c>
      <c r="G222" s="9">
        <f t="shared" si="35"/>
        <v>20000</v>
      </c>
      <c r="H222" s="21"/>
      <c r="I222" s="38"/>
      <c r="J222" s="21"/>
      <c r="K222" s="9"/>
      <c r="L222" s="9"/>
      <c r="M222" s="7"/>
      <c r="N222" s="9"/>
    </row>
    <row r="223" spans="1:14">
      <c r="A223" s="19">
        <v>3</v>
      </c>
      <c r="B223" s="8" t="s">
        <v>306</v>
      </c>
      <c r="C223" s="19">
        <v>1</v>
      </c>
      <c r="D223" s="9">
        <v>2000000</v>
      </c>
      <c r="E223" s="9">
        <f t="shared" si="34"/>
        <v>2000000</v>
      </c>
      <c r="F223" s="7">
        <v>5</v>
      </c>
      <c r="G223" s="9">
        <f t="shared" si="35"/>
        <v>400000</v>
      </c>
      <c r="H223" s="21"/>
      <c r="I223" s="38"/>
      <c r="J223" s="21"/>
      <c r="K223" s="9"/>
      <c r="L223" s="9"/>
      <c r="M223" s="7"/>
      <c r="N223" s="9"/>
    </row>
    <row r="224" spans="1:14">
      <c r="A224" s="19">
        <v>4</v>
      </c>
      <c r="B224" s="8" t="s">
        <v>307</v>
      </c>
      <c r="C224" s="19">
        <v>1</v>
      </c>
      <c r="D224" s="9">
        <v>3000000</v>
      </c>
      <c r="E224" s="9">
        <f t="shared" si="34"/>
        <v>3000000</v>
      </c>
      <c r="F224" s="7">
        <v>5</v>
      </c>
      <c r="G224" s="9">
        <f t="shared" si="35"/>
        <v>600000</v>
      </c>
      <c r="H224" s="21"/>
      <c r="I224" s="38"/>
      <c r="J224" s="21"/>
      <c r="K224" s="9"/>
      <c r="L224" s="9"/>
      <c r="M224" s="7"/>
      <c r="N224" s="9"/>
    </row>
    <row r="225" spans="1:14">
      <c r="A225" s="19">
        <v>5</v>
      </c>
      <c r="B225" s="8" t="s">
        <v>308</v>
      </c>
      <c r="C225" s="19">
        <v>1</v>
      </c>
      <c r="D225" s="9">
        <v>3000000</v>
      </c>
      <c r="E225" s="9">
        <f t="shared" si="34"/>
        <v>3000000</v>
      </c>
      <c r="F225" s="7">
        <v>5</v>
      </c>
      <c r="G225" s="9">
        <f t="shared" si="35"/>
        <v>600000</v>
      </c>
      <c r="H225" s="21"/>
      <c r="I225" s="38"/>
      <c r="J225" s="21"/>
      <c r="K225" s="9"/>
      <c r="L225" s="9"/>
      <c r="M225" s="7"/>
      <c r="N225" s="9"/>
    </row>
    <row r="226" spans="1:14">
      <c r="A226" s="19">
        <v>6</v>
      </c>
      <c r="B226" s="8" t="s">
        <v>309</v>
      </c>
      <c r="C226" s="19">
        <v>1</v>
      </c>
      <c r="D226" s="9">
        <v>4500000</v>
      </c>
      <c r="E226" s="9">
        <f t="shared" si="34"/>
        <v>4500000</v>
      </c>
      <c r="F226" s="7">
        <v>5</v>
      </c>
      <c r="G226" s="9">
        <f t="shared" si="35"/>
        <v>900000</v>
      </c>
      <c r="H226" s="21"/>
      <c r="I226" s="38"/>
      <c r="J226" s="21"/>
      <c r="K226" s="9"/>
      <c r="L226" s="9"/>
      <c r="M226" s="7"/>
      <c r="N226" s="9"/>
    </row>
    <row r="227" spans="1:14">
      <c r="A227" s="19">
        <v>7</v>
      </c>
      <c r="B227" s="8" t="s">
        <v>310</v>
      </c>
      <c r="C227" s="19">
        <v>2</v>
      </c>
      <c r="D227" s="9">
        <v>2500000</v>
      </c>
      <c r="E227" s="9">
        <f t="shared" si="34"/>
        <v>5000000</v>
      </c>
      <c r="F227" s="7">
        <v>5</v>
      </c>
      <c r="G227" s="9">
        <f t="shared" si="35"/>
        <v>1000000</v>
      </c>
      <c r="H227" s="21"/>
      <c r="I227" s="38"/>
      <c r="J227" s="21"/>
      <c r="K227" s="9"/>
      <c r="L227" s="9"/>
      <c r="M227" s="7"/>
      <c r="N227" s="9"/>
    </row>
    <row r="228" spans="1:14">
      <c r="A228" s="19">
        <v>8</v>
      </c>
      <c r="B228" s="8" t="s">
        <v>311</v>
      </c>
      <c r="C228" s="19">
        <v>1</v>
      </c>
      <c r="D228" s="9">
        <v>12500000</v>
      </c>
      <c r="E228" s="9">
        <f t="shared" si="34"/>
        <v>12500000</v>
      </c>
      <c r="F228" s="7">
        <v>5</v>
      </c>
      <c r="G228" s="9">
        <f t="shared" si="35"/>
        <v>2500000</v>
      </c>
      <c r="H228" s="21"/>
      <c r="I228" s="38"/>
      <c r="J228" s="21"/>
      <c r="K228" s="9"/>
      <c r="L228" s="9"/>
      <c r="M228" s="7"/>
      <c r="N228" s="9"/>
    </row>
    <row r="229" spans="1:14">
      <c r="A229" s="19">
        <v>9</v>
      </c>
      <c r="B229" s="8" t="s">
        <v>281</v>
      </c>
      <c r="C229" s="19">
        <v>1</v>
      </c>
      <c r="D229" s="9">
        <v>4500000</v>
      </c>
      <c r="E229" s="9">
        <f t="shared" si="34"/>
        <v>4500000</v>
      </c>
      <c r="F229" s="7">
        <v>5</v>
      </c>
      <c r="G229" s="9">
        <f t="shared" si="35"/>
        <v>900000</v>
      </c>
      <c r="H229" s="21"/>
      <c r="I229" s="38"/>
      <c r="J229" s="21"/>
      <c r="K229" s="9"/>
      <c r="L229" s="9"/>
      <c r="M229" s="7"/>
      <c r="N229" s="9"/>
    </row>
    <row r="230" spans="1:14">
      <c r="A230" s="19">
        <v>10</v>
      </c>
      <c r="B230" s="33" t="s">
        <v>312</v>
      </c>
      <c r="C230" s="20">
        <v>1</v>
      </c>
      <c r="D230" s="9">
        <v>2500000</v>
      </c>
      <c r="E230" s="9">
        <f t="shared" si="34"/>
        <v>2500000</v>
      </c>
      <c r="F230" s="7">
        <v>5</v>
      </c>
      <c r="G230" s="9">
        <f t="shared" si="35"/>
        <v>500000</v>
      </c>
      <c r="H230" s="21"/>
      <c r="I230" s="38"/>
      <c r="J230" s="21"/>
      <c r="K230" s="9"/>
      <c r="L230" s="9"/>
      <c r="M230" s="7"/>
      <c r="N230" s="9"/>
    </row>
    <row r="231" spans="1:14">
      <c r="A231" s="19">
        <v>11</v>
      </c>
      <c r="B231" s="33" t="s">
        <v>313</v>
      </c>
      <c r="C231" s="20">
        <v>2</v>
      </c>
      <c r="D231" s="9">
        <v>2500000</v>
      </c>
      <c r="E231" s="9">
        <f t="shared" si="34"/>
        <v>5000000</v>
      </c>
      <c r="F231" s="7">
        <v>5</v>
      </c>
      <c r="G231" s="9">
        <f t="shared" si="35"/>
        <v>1000000</v>
      </c>
      <c r="H231" s="21"/>
      <c r="I231" s="38"/>
      <c r="J231" s="21"/>
      <c r="K231" s="9"/>
      <c r="L231" s="9"/>
      <c r="M231" s="7"/>
      <c r="N231" s="9"/>
    </row>
    <row r="232" spans="1:14">
      <c r="A232" s="19">
        <v>12</v>
      </c>
      <c r="B232" s="33" t="s">
        <v>314</v>
      </c>
      <c r="C232" s="20">
        <v>1</v>
      </c>
      <c r="D232" s="9">
        <v>500000</v>
      </c>
      <c r="E232" s="9">
        <f t="shared" si="34"/>
        <v>500000</v>
      </c>
      <c r="F232" s="7">
        <v>5</v>
      </c>
      <c r="G232" s="9">
        <f t="shared" si="35"/>
        <v>100000</v>
      </c>
      <c r="H232" s="21"/>
      <c r="I232" s="38"/>
      <c r="J232" s="21"/>
      <c r="K232" s="9"/>
      <c r="L232" s="9"/>
      <c r="M232" s="7"/>
      <c r="N232" s="9"/>
    </row>
    <row r="233" spans="1:14">
      <c r="A233" s="19">
        <v>13</v>
      </c>
      <c r="B233" s="33" t="s">
        <v>285</v>
      </c>
      <c r="C233" s="20">
        <v>1</v>
      </c>
      <c r="D233" s="9">
        <v>4000000</v>
      </c>
      <c r="E233" s="9">
        <f t="shared" si="34"/>
        <v>4000000</v>
      </c>
      <c r="F233" s="7">
        <v>5</v>
      </c>
      <c r="G233" s="9">
        <f t="shared" si="35"/>
        <v>800000</v>
      </c>
      <c r="H233" s="21"/>
      <c r="I233" s="38"/>
      <c r="J233" s="21"/>
      <c r="K233" s="9"/>
      <c r="L233" s="9"/>
      <c r="M233" s="7"/>
      <c r="N233" s="9"/>
    </row>
    <row r="234" spans="1:14">
      <c r="A234" s="19">
        <v>14</v>
      </c>
      <c r="B234" s="8" t="s">
        <v>156</v>
      </c>
      <c r="C234" s="25">
        <v>1</v>
      </c>
      <c r="D234" s="9">
        <v>3500000</v>
      </c>
      <c r="E234" s="9">
        <f t="shared" si="34"/>
        <v>3500000</v>
      </c>
      <c r="F234" s="7">
        <v>5</v>
      </c>
      <c r="G234" s="9">
        <f t="shared" si="35"/>
        <v>700000</v>
      </c>
      <c r="H234" s="21"/>
      <c r="I234" s="38"/>
      <c r="J234" s="21"/>
      <c r="K234" s="9"/>
      <c r="L234" s="9"/>
      <c r="M234" s="7"/>
      <c r="N234" s="9"/>
    </row>
    <row r="235" spans="1:14">
      <c r="A235" s="19">
        <v>15</v>
      </c>
      <c r="B235" s="8" t="s">
        <v>281</v>
      </c>
      <c r="C235" s="25">
        <v>1</v>
      </c>
      <c r="D235" s="9">
        <v>4500000</v>
      </c>
      <c r="E235" s="9">
        <f t="shared" si="34"/>
        <v>4500000</v>
      </c>
      <c r="F235" s="7">
        <v>5</v>
      </c>
      <c r="G235" s="9">
        <f t="shared" si="35"/>
        <v>900000</v>
      </c>
      <c r="H235" s="21"/>
      <c r="I235" s="38"/>
      <c r="J235" s="21"/>
      <c r="K235" s="9"/>
      <c r="L235" s="9"/>
      <c r="M235" s="7"/>
      <c r="N235" s="9"/>
    </row>
    <row r="236" spans="1:14">
      <c r="A236" s="19"/>
      <c r="B236" s="8"/>
      <c r="C236" s="25"/>
      <c r="D236" s="9"/>
      <c r="E236" s="9"/>
      <c r="F236" s="7"/>
      <c r="G236" s="9"/>
      <c r="H236" s="21"/>
      <c r="I236" s="38"/>
      <c r="J236" s="21"/>
      <c r="K236" s="9"/>
      <c r="L236" s="9"/>
      <c r="M236" s="7"/>
      <c r="N236" s="9"/>
    </row>
    <row r="237" spans="1:14">
      <c r="A237" s="25"/>
      <c r="B237" s="8" t="s">
        <v>315</v>
      </c>
      <c r="C237" s="25"/>
      <c r="D237" s="9"/>
      <c r="E237" s="9"/>
      <c r="F237" s="7"/>
      <c r="G237" s="9"/>
      <c r="H237" s="21"/>
      <c r="I237" s="38"/>
      <c r="J237" s="21"/>
      <c r="K237" s="9"/>
      <c r="L237" s="9"/>
      <c r="M237" s="7"/>
      <c r="N237" s="9"/>
    </row>
    <row r="238" spans="1:14">
      <c r="A238" s="19">
        <v>1</v>
      </c>
      <c r="B238" s="8" t="s">
        <v>199</v>
      </c>
      <c r="C238" s="19">
        <v>3</v>
      </c>
      <c r="D238" s="9">
        <v>8000000</v>
      </c>
      <c r="E238" s="9">
        <f t="shared" ref="E238:E251" si="36">C238*D238</f>
        <v>24000000</v>
      </c>
      <c r="F238" s="7">
        <v>5</v>
      </c>
      <c r="G238" s="9">
        <f t="shared" ref="G238:G251" si="37">E238/F238</f>
        <v>4800000</v>
      </c>
      <c r="H238" s="21"/>
      <c r="I238" s="38"/>
      <c r="J238" s="22"/>
      <c r="K238" s="9"/>
      <c r="L238" s="9"/>
      <c r="M238" s="7"/>
      <c r="N238" s="9"/>
    </row>
    <row r="239" spans="1:14">
      <c r="A239" s="19">
        <v>2</v>
      </c>
      <c r="B239" s="8" t="s">
        <v>155</v>
      </c>
      <c r="C239" s="19">
        <v>1</v>
      </c>
      <c r="D239" s="9">
        <v>4000000</v>
      </c>
      <c r="E239" s="9">
        <f t="shared" si="36"/>
        <v>4000000</v>
      </c>
      <c r="F239" s="7">
        <v>5</v>
      </c>
      <c r="G239" s="9">
        <f t="shared" si="37"/>
        <v>800000</v>
      </c>
      <c r="H239" s="21"/>
      <c r="I239" s="38"/>
      <c r="J239" s="21"/>
      <c r="K239" s="9"/>
      <c r="L239" s="9"/>
      <c r="M239" s="7"/>
      <c r="N239" s="9"/>
    </row>
    <row r="240" spans="1:14">
      <c r="A240" s="19">
        <v>3</v>
      </c>
      <c r="B240" s="8" t="s">
        <v>316</v>
      </c>
      <c r="C240" s="19">
        <v>4</v>
      </c>
      <c r="D240" s="9">
        <v>100000</v>
      </c>
      <c r="E240" s="9">
        <f t="shared" si="36"/>
        <v>400000</v>
      </c>
      <c r="F240" s="7">
        <v>5</v>
      </c>
      <c r="G240" s="9">
        <f t="shared" si="37"/>
        <v>80000</v>
      </c>
      <c r="H240" s="21"/>
      <c r="I240" s="38"/>
      <c r="J240" s="21"/>
      <c r="K240" s="9"/>
      <c r="L240" s="9"/>
      <c r="M240" s="7"/>
      <c r="N240" s="9"/>
    </row>
    <row r="241" spans="1:14">
      <c r="A241" s="19">
        <v>4</v>
      </c>
      <c r="B241" s="8" t="s">
        <v>317</v>
      </c>
      <c r="C241" s="19">
        <v>9</v>
      </c>
      <c r="D241" s="9">
        <v>3000000</v>
      </c>
      <c r="E241" s="9">
        <f t="shared" si="36"/>
        <v>27000000</v>
      </c>
      <c r="F241" s="7">
        <v>5</v>
      </c>
      <c r="G241" s="9">
        <f t="shared" si="37"/>
        <v>5400000</v>
      </c>
      <c r="H241" s="21"/>
      <c r="I241" s="38"/>
      <c r="J241" s="21"/>
      <c r="K241" s="9"/>
      <c r="L241" s="9"/>
      <c r="M241" s="7"/>
      <c r="N241" s="9"/>
    </row>
    <row r="242" spans="1:14">
      <c r="A242" s="20">
        <v>5</v>
      </c>
      <c r="B242" s="33" t="s">
        <v>318</v>
      </c>
      <c r="C242" s="20">
        <v>4</v>
      </c>
      <c r="D242" s="9">
        <v>2500000</v>
      </c>
      <c r="E242" s="9">
        <f t="shared" si="36"/>
        <v>10000000</v>
      </c>
      <c r="F242" s="7">
        <v>5</v>
      </c>
      <c r="G242" s="9">
        <f t="shared" si="37"/>
        <v>2000000</v>
      </c>
      <c r="H242" s="21"/>
      <c r="I242" s="38"/>
      <c r="J242" s="21"/>
      <c r="K242" s="9"/>
      <c r="L242" s="9"/>
      <c r="M242" s="7"/>
      <c r="N242" s="9"/>
    </row>
    <row r="243" spans="1:14">
      <c r="A243" s="19">
        <v>6</v>
      </c>
      <c r="B243" s="8" t="s">
        <v>319</v>
      </c>
      <c r="C243" s="19">
        <v>1</v>
      </c>
      <c r="D243" s="9">
        <v>2500000</v>
      </c>
      <c r="E243" s="9">
        <f t="shared" si="36"/>
        <v>2500000</v>
      </c>
      <c r="F243" s="7">
        <v>5</v>
      </c>
      <c r="G243" s="9">
        <f t="shared" si="37"/>
        <v>500000</v>
      </c>
      <c r="H243" s="21"/>
      <c r="I243" s="38"/>
      <c r="J243" s="21"/>
      <c r="K243" s="9"/>
      <c r="L243" s="9"/>
      <c r="M243" s="7"/>
      <c r="N243" s="9"/>
    </row>
    <row r="244" spans="1:14">
      <c r="A244" s="19">
        <v>7</v>
      </c>
      <c r="B244" s="8" t="s">
        <v>156</v>
      </c>
      <c r="C244" s="19">
        <v>1</v>
      </c>
      <c r="D244" s="9">
        <v>3500000</v>
      </c>
      <c r="E244" s="9">
        <f t="shared" si="36"/>
        <v>3500000</v>
      </c>
      <c r="F244" s="7">
        <v>5</v>
      </c>
      <c r="G244" s="9">
        <f t="shared" si="37"/>
        <v>700000</v>
      </c>
      <c r="H244" s="21"/>
      <c r="I244" s="38"/>
      <c r="J244" s="21"/>
      <c r="K244" s="9"/>
      <c r="L244" s="9"/>
      <c r="M244" s="7"/>
      <c r="N244" s="9"/>
    </row>
    <row r="245" spans="1:14">
      <c r="A245" s="19">
        <v>8</v>
      </c>
      <c r="B245" s="8" t="s">
        <v>320</v>
      </c>
      <c r="C245" s="19">
        <v>4</v>
      </c>
      <c r="D245" s="9">
        <v>1000000</v>
      </c>
      <c r="E245" s="9">
        <f t="shared" si="36"/>
        <v>4000000</v>
      </c>
      <c r="F245" s="7">
        <v>5</v>
      </c>
      <c r="G245" s="9">
        <f t="shared" si="37"/>
        <v>800000</v>
      </c>
      <c r="H245" s="21"/>
      <c r="I245" s="38"/>
      <c r="J245" s="21"/>
      <c r="K245" s="9"/>
      <c r="L245" s="9"/>
      <c r="M245" s="7"/>
      <c r="N245" s="9"/>
    </row>
    <row r="246" spans="1:14">
      <c r="A246" s="19">
        <v>9</v>
      </c>
      <c r="B246" s="8" t="s">
        <v>98</v>
      </c>
      <c r="C246" s="19">
        <v>4</v>
      </c>
      <c r="D246" s="9">
        <v>200000</v>
      </c>
      <c r="E246" s="9">
        <f t="shared" si="36"/>
        <v>800000</v>
      </c>
      <c r="F246" s="7">
        <v>5</v>
      </c>
      <c r="G246" s="9">
        <f t="shared" si="37"/>
        <v>160000</v>
      </c>
      <c r="H246" s="21"/>
      <c r="I246" s="38"/>
      <c r="J246" s="21"/>
      <c r="K246" s="9"/>
      <c r="L246" s="9"/>
      <c r="M246" s="7"/>
      <c r="N246" s="9"/>
    </row>
    <row r="247" spans="1:14">
      <c r="A247" s="19">
        <v>10</v>
      </c>
      <c r="B247" s="8" t="s">
        <v>101</v>
      </c>
      <c r="C247" s="19">
        <v>5</v>
      </c>
      <c r="D247" s="9">
        <v>700000</v>
      </c>
      <c r="E247" s="9">
        <f t="shared" si="36"/>
        <v>3500000</v>
      </c>
      <c r="F247" s="7">
        <v>5</v>
      </c>
      <c r="G247" s="9">
        <f t="shared" si="37"/>
        <v>700000</v>
      </c>
      <c r="H247" s="21"/>
      <c r="I247" s="38"/>
      <c r="J247" s="21"/>
      <c r="K247" s="9"/>
      <c r="L247" s="9"/>
      <c r="M247" s="7"/>
      <c r="N247" s="9"/>
    </row>
    <row r="248" spans="1:14">
      <c r="A248" s="19">
        <v>11</v>
      </c>
      <c r="B248" s="8" t="s">
        <v>321</v>
      </c>
      <c r="C248" s="19">
        <v>2</v>
      </c>
      <c r="D248" s="9">
        <v>700000</v>
      </c>
      <c r="E248" s="9">
        <f t="shared" si="36"/>
        <v>1400000</v>
      </c>
      <c r="F248" s="7">
        <v>5</v>
      </c>
      <c r="G248" s="9">
        <f t="shared" si="37"/>
        <v>280000</v>
      </c>
      <c r="H248" s="21"/>
      <c r="I248" s="38"/>
      <c r="J248" s="21"/>
      <c r="K248" s="9"/>
      <c r="L248" s="9"/>
      <c r="M248" s="7"/>
      <c r="N248" s="9"/>
    </row>
    <row r="249" spans="1:14">
      <c r="A249" s="19">
        <v>12</v>
      </c>
      <c r="B249" s="8" t="s">
        <v>238</v>
      </c>
      <c r="C249" s="19">
        <v>1</v>
      </c>
      <c r="D249" s="9">
        <v>4000000</v>
      </c>
      <c r="E249" s="9">
        <f t="shared" si="36"/>
        <v>4000000</v>
      </c>
      <c r="F249" s="7">
        <v>5</v>
      </c>
      <c r="G249" s="9">
        <f t="shared" si="37"/>
        <v>800000</v>
      </c>
      <c r="H249" s="21"/>
      <c r="I249" s="38"/>
      <c r="J249" s="21"/>
      <c r="K249" s="9"/>
      <c r="L249" s="9"/>
      <c r="M249" s="7"/>
      <c r="N249" s="9"/>
    </row>
    <row r="250" spans="1:14">
      <c r="A250" s="19">
        <v>13</v>
      </c>
      <c r="B250" s="8" t="s">
        <v>322</v>
      </c>
      <c r="C250" s="25">
        <v>1</v>
      </c>
      <c r="D250" s="9">
        <v>4000000</v>
      </c>
      <c r="E250" s="9">
        <f t="shared" si="36"/>
        <v>4000000</v>
      </c>
      <c r="F250" s="7">
        <v>5</v>
      </c>
      <c r="G250" s="9">
        <f t="shared" si="37"/>
        <v>800000</v>
      </c>
      <c r="H250" s="21"/>
      <c r="I250" s="38"/>
      <c r="J250" s="21"/>
      <c r="K250" s="9"/>
      <c r="L250" s="9"/>
      <c r="M250" s="7"/>
      <c r="N250" s="9"/>
    </row>
    <row r="251" spans="1:14">
      <c r="A251" s="19">
        <v>14</v>
      </c>
      <c r="B251" s="8" t="s">
        <v>323</v>
      </c>
      <c r="C251" s="25">
        <v>1</v>
      </c>
      <c r="D251" s="9">
        <v>3000000</v>
      </c>
      <c r="E251" s="9">
        <f t="shared" si="36"/>
        <v>3000000</v>
      </c>
      <c r="F251" s="7">
        <v>5</v>
      </c>
      <c r="G251" s="9">
        <f t="shared" si="37"/>
        <v>600000</v>
      </c>
      <c r="H251" s="21"/>
      <c r="I251" s="38"/>
      <c r="J251" s="21"/>
      <c r="K251" s="9"/>
      <c r="L251" s="9"/>
      <c r="M251" s="7"/>
      <c r="N251" s="9"/>
    </row>
    <row r="252" spans="1:14">
      <c r="A252" s="25"/>
      <c r="B252" s="8"/>
      <c r="C252" s="25"/>
      <c r="D252" s="9"/>
      <c r="E252" s="9"/>
      <c r="F252" s="7"/>
      <c r="G252" s="9"/>
      <c r="H252" s="21"/>
      <c r="I252" s="38"/>
      <c r="J252" s="21"/>
      <c r="K252" s="9"/>
      <c r="L252" s="9"/>
      <c r="M252" s="7"/>
      <c r="N252" s="9"/>
    </row>
    <row r="253" spans="1:14">
      <c r="A253" s="25"/>
      <c r="B253" s="37" t="s">
        <v>324</v>
      </c>
      <c r="C253" s="25"/>
      <c r="D253" s="9"/>
      <c r="E253" s="9"/>
      <c r="F253" s="7"/>
      <c r="G253" s="9"/>
      <c r="H253" s="21"/>
      <c r="I253" s="38"/>
      <c r="J253" s="21"/>
      <c r="K253" s="9"/>
      <c r="L253" s="9"/>
      <c r="M253" s="7"/>
      <c r="N253" s="9"/>
    </row>
    <row r="254" spans="1:14">
      <c r="A254" s="21">
        <v>1</v>
      </c>
      <c r="B254" s="38" t="s">
        <v>325</v>
      </c>
      <c r="C254" s="21">
        <v>1</v>
      </c>
      <c r="D254" s="9">
        <v>8000000</v>
      </c>
      <c r="E254" s="9">
        <f t="shared" ref="E254:E278" si="38">C254*D254</f>
        <v>8000000</v>
      </c>
      <c r="F254" s="7">
        <v>5</v>
      </c>
      <c r="G254" s="9">
        <f t="shared" ref="G254:G278" si="39">E254/F254</f>
        <v>1600000</v>
      </c>
      <c r="H254" s="21"/>
      <c r="I254" s="38"/>
      <c r="J254" s="21"/>
      <c r="K254" s="9"/>
      <c r="L254" s="9"/>
      <c r="M254" s="7"/>
      <c r="N254" s="9"/>
    </row>
    <row r="255" spans="1:14">
      <c r="A255" s="21">
        <v>2</v>
      </c>
      <c r="B255" s="38" t="s">
        <v>325</v>
      </c>
      <c r="C255" s="21">
        <v>1</v>
      </c>
      <c r="D255" s="9">
        <v>8000000</v>
      </c>
      <c r="E255" s="9">
        <f t="shared" si="38"/>
        <v>8000000</v>
      </c>
      <c r="F255" s="7">
        <v>5</v>
      </c>
      <c r="G255" s="9">
        <f t="shared" si="39"/>
        <v>1600000</v>
      </c>
      <c r="H255" s="21"/>
      <c r="I255" s="38"/>
      <c r="J255" s="21"/>
      <c r="K255" s="9"/>
      <c r="L255" s="9"/>
      <c r="M255" s="7"/>
      <c r="N255" s="9"/>
    </row>
    <row r="256" spans="1:14">
      <c r="A256" s="21">
        <v>3</v>
      </c>
      <c r="B256" s="38" t="s">
        <v>326</v>
      </c>
      <c r="C256" s="21">
        <v>1</v>
      </c>
      <c r="D256" s="9">
        <v>5000000</v>
      </c>
      <c r="E256" s="9">
        <f t="shared" si="38"/>
        <v>5000000</v>
      </c>
      <c r="F256" s="7">
        <v>5</v>
      </c>
      <c r="G256" s="9">
        <f t="shared" si="39"/>
        <v>1000000</v>
      </c>
      <c r="H256" s="21"/>
      <c r="I256" s="38"/>
      <c r="J256" s="21"/>
      <c r="K256" s="9"/>
      <c r="L256" s="9"/>
      <c r="M256" s="7"/>
      <c r="N256" s="9"/>
    </row>
    <row r="257" spans="1:14">
      <c r="A257" s="21">
        <v>4</v>
      </c>
      <c r="B257" s="38" t="s">
        <v>327</v>
      </c>
      <c r="C257" s="21">
        <v>1</v>
      </c>
      <c r="D257" s="9">
        <v>5000000</v>
      </c>
      <c r="E257" s="9">
        <f t="shared" si="38"/>
        <v>5000000</v>
      </c>
      <c r="F257" s="7">
        <v>5</v>
      </c>
      <c r="G257" s="9">
        <f t="shared" si="39"/>
        <v>1000000</v>
      </c>
      <c r="H257" s="21"/>
      <c r="I257" s="38"/>
      <c r="J257" s="21"/>
      <c r="K257" s="9"/>
      <c r="L257" s="9"/>
      <c r="M257" s="7"/>
      <c r="N257" s="9"/>
    </row>
    <row r="258" spans="1:14">
      <c r="A258" s="21">
        <v>5</v>
      </c>
      <c r="B258" s="38" t="s">
        <v>255</v>
      </c>
      <c r="C258" s="21">
        <v>1</v>
      </c>
      <c r="D258" s="9">
        <v>200000</v>
      </c>
      <c r="E258" s="9">
        <f t="shared" si="38"/>
        <v>200000</v>
      </c>
      <c r="F258" s="7">
        <v>5</v>
      </c>
      <c r="G258" s="9">
        <f t="shared" si="39"/>
        <v>40000</v>
      </c>
      <c r="H258" s="21"/>
      <c r="I258" s="38"/>
      <c r="J258" s="21"/>
      <c r="K258" s="9"/>
      <c r="L258" s="9"/>
      <c r="M258" s="7"/>
      <c r="N258" s="9"/>
    </row>
    <row r="259" spans="1:14">
      <c r="A259" s="21">
        <v>6</v>
      </c>
      <c r="B259" s="38" t="s">
        <v>328</v>
      </c>
      <c r="C259" s="21">
        <v>1</v>
      </c>
      <c r="D259" s="9">
        <v>1000000</v>
      </c>
      <c r="E259" s="9">
        <f t="shared" si="38"/>
        <v>1000000</v>
      </c>
      <c r="F259" s="7">
        <v>5</v>
      </c>
      <c r="G259" s="9">
        <f t="shared" si="39"/>
        <v>200000</v>
      </c>
      <c r="H259" s="21"/>
      <c r="I259" s="38"/>
      <c r="J259" s="21"/>
      <c r="K259" s="9"/>
      <c r="L259" s="9"/>
      <c r="M259" s="7"/>
      <c r="N259" s="9"/>
    </row>
    <row r="260" spans="1:14">
      <c r="A260" s="21">
        <v>7</v>
      </c>
      <c r="B260" s="38" t="s">
        <v>219</v>
      </c>
      <c r="C260" s="21">
        <v>6</v>
      </c>
      <c r="D260" s="9">
        <v>2500000</v>
      </c>
      <c r="E260" s="9">
        <f t="shared" si="38"/>
        <v>15000000</v>
      </c>
      <c r="F260" s="7">
        <v>5</v>
      </c>
      <c r="G260" s="9">
        <f t="shared" si="39"/>
        <v>3000000</v>
      </c>
      <c r="H260" s="21"/>
      <c r="I260" s="38"/>
      <c r="J260" s="21"/>
      <c r="K260" s="9"/>
      <c r="L260" s="9"/>
      <c r="M260" s="7"/>
      <c r="N260" s="9"/>
    </row>
    <row r="261" spans="1:14">
      <c r="A261" s="21">
        <v>8</v>
      </c>
      <c r="B261" s="38" t="s">
        <v>329</v>
      </c>
      <c r="C261" s="21">
        <v>1</v>
      </c>
      <c r="D261" s="9">
        <v>1000000</v>
      </c>
      <c r="E261" s="9">
        <f t="shared" si="38"/>
        <v>1000000</v>
      </c>
      <c r="F261" s="7">
        <v>5</v>
      </c>
      <c r="G261" s="9">
        <f t="shared" si="39"/>
        <v>200000</v>
      </c>
      <c r="H261" s="21"/>
      <c r="I261" s="38"/>
      <c r="J261" s="21"/>
      <c r="K261" s="9"/>
      <c r="L261" s="9"/>
      <c r="M261" s="7"/>
      <c r="N261" s="9"/>
    </row>
    <row r="262" spans="1:14">
      <c r="A262" s="21">
        <v>9</v>
      </c>
      <c r="B262" s="38" t="s">
        <v>330</v>
      </c>
      <c r="C262" s="21">
        <v>1</v>
      </c>
      <c r="D262" s="9">
        <v>2000000</v>
      </c>
      <c r="E262" s="9">
        <f t="shared" si="38"/>
        <v>2000000</v>
      </c>
      <c r="F262" s="7">
        <v>5</v>
      </c>
      <c r="G262" s="9">
        <f t="shared" si="39"/>
        <v>400000</v>
      </c>
      <c r="H262" s="21"/>
      <c r="I262" s="38"/>
      <c r="J262" s="21"/>
      <c r="K262" s="9"/>
      <c r="L262" s="9"/>
      <c r="M262" s="7"/>
      <c r="N262" s="9"/>
    </row>
    <row r="263" spans="1:14">
      <c r="A263" s="21">
        <v>10</v>
      </c>
      <c r="B263" s="38" t="s">
        <v>331</v>
      </c>
      <c r="C263" s="21">
        <v>5</v>
      </c>
      <c r="D263" s="9">
        <v>3500000</v>
      </c>
      <c r="E263" s="9">
        <f t="shared" si="38"/>
        <v>17500000</v>
      </c>
      <c r="F263" s="7">
        <v>5</v>
      </c>
      <c r="G263" s="9">
        <f t="shared" si="39"/>
        <v>3500000</v>
      </c>
      <c r="H263" s="21"/>
      <c r="I263" s="38"/>
      <c r="J263" s="21"/>
      <c r="K263" s="9"/>
      <c r="L263" s="9"/>
      <c r="M263" s="7"/>
      <c r="N263" s="9"/>
    </row>
    <row r="264" spans="1:14">
      <c r="A264" s="21">
        <v>11</v>
      </c>
      <c r="B264" s="38" t="s">
        <v>331</v>
      </c>
      <c r="C264" s="21">
        <v>2</v>
      </c>
      <c r="D264" s="9">
        <v>3500000</v>
      </c>
      <c r="E264" s="9">
        <f t="shared" si="38"/>
        <v>7000000</v>
      </c>
      <c r="F264" s="7">
        <v>5</v>
      </c>
      <c r="G264" s="9">
        <f t="shared" si="39"/>
        <v>1400000</v>
      </c>
      <c r="H264" s="21"/>
      <c r="I264" s="38"/>
      <c r="J264" s="21"/>
      <c r="K264" s="9"/>
      <c r="L264" s="9"/>
      <c r="M264" s="7"/>
      <c r="N264" s="9"/>
    </row>
    <row r="265" spans="1:14">
      <c r="A265" s="21">
        <v>12</v>
      </c>
      <c r="B265" s="38" t="s">
        <v>332</v>
      </c>
      <c r="C265" s="21">
        <v>1</v>
      </c>
      <c r="D265" s="9">
        <v>2500000</v>
      </c>
      <c r="E265" s="9">
        <f t="shared" si="38"/>
        <v>2500000</v>
      </c>
      <c r="F265" s="7">
        <v>5</v>
      </c>
      <c r="G265" s="9">
        <f t="shared" si="39"/>
        <v>500000</v>
      </c>
      <c r="H265" s="21"/>
      <c r="I265" s="38"/>
      <c r="J265" s="21"/>
      <c r="K265" s="9"/>
      <c r="L265" s="9"/>
      <c r="M265" s="7"/>
      <c r="N265" s="9"/>
    </row>
    <row r="266" spans="1:14">
      <c r="A266" s="21">
        <v>13</v>
      </c>
      <c r="B266" s="38" t="s">
        <v>221</v>
      </c>
      <c r="C266" s="21">
        <v>1</v>
      </c>
      <c r="D266" s="9">
        <v>3000000</v>
      </c>
      <c r="E266" s="9">
        <f t="shared" si="38"/>
        <v>3000000</v>
      </c>
      <c r="F266" s="7">
        <v>5</v>
      </c>
      <c r="G266" s="9">
        <f t="shared" si="39"/>
        <v>600000</v>
      </c>
      <c r="H266" s="21"/>
      <c r="I266" s="38"/>
      <c r="J266" s="21"/>
      <c r="K266" s="9"/>
      <c r="L266" s="9"/>
      <c r="M266" s="7"/>
      <c r="N266" s="9"/>
    </row>
    <row r="267" spans="1:14">
      <c r="A267" s="21">
        <v>14</v>
      </c>
      <c r="B267" s="38" t="s">
        <v>333</v>
      </c>
      <c r="C267" s="21">
        <v>1</v>
      </c>
      <c r="D267" s="9">
        <v>75000000</v>
      </c>
      <c r="E267" s="9">
        <f t="shared" si="38"/>
        <v>75000000</v>
      </c>
      <c r="F267" s="7">
        <v>5</v>
      </c>
      <c r="G267" s="9">
        <f t="shared" si="39"/>
        <v>15000000</v>
      </c>
      <c r="H267" s="21"/>
      <c r="I267" s="38"/>
      <c r="J267" s="21"/>
      <c r="K267" s="9"/>
      <c r="L267" s="9"/>
      <c r="M267" s="7"/>
      <c r="N267" s="9"/>
    </row>
    <row r="268" spans="1:14">
      <c r="A268" s="21">
        <v>15</v>
      </c>
      <c r="B268" s="38" t="s">
        <v>334</v>
      </c>
      <c r="C268" s="21">
        <v>5</v>
      </c>
      <c r="D268" s="9">
        <v>2500000</v>
      </c>
      <c r="E268" s="9">
        <f t="shared" si="38"/>
        <v>12500000</v>
      </c>
      <c r="F268" s="7">
        <v>5</v>
      </c>
      <c r="G268" s="9">
        <f t="shared" si="39"/>
        <v>2500000</v>
      </c>
      <c r="H268" s="21"/>
      <c r="I268" s="38"/>
      <c r="J268" s="21"/>
      <c r="K268" s="9"/>
      <c r="L268" s="9"/>
      <c r="M268" s="7"/>
      <c r="N268" s="9"/>
    </row>
    <row r="269" spans="1:14">
      <c r="A269" s="21">
        <v>16</v>
      </c>
      <c r="B269" s="38" t="s">
        <v>335</v>
      </c>
      <c r="C269" s="21">
        <v>2</v>
      </c>
      <c r="D269" s="9">
        <v>900000</v>
      </c>
      <c r="E269" s="9">
        <f t="shared" si="38"/>
        <v>1800000</v>
      </c>
      <c r="F269" s="7">
        <v>5</v>
      </c>
      <c r="G269" s="9">
        <f t="shared" si="39"/>
        <v>360000</v>
      </c>
      <c r="H269" s="21"/>
      <c r="I269" s="38"/>
      <c r="J269" s="21"/>
      <c r="K269" s="9"/>
      <c r="L269" s="9"/>
      <c r="M269" s="7"/>
      <c r="N269" s="9"/>
    </row>
    <row r="270" spans="1:14">
      <c r="A270" s="21">
        <v>17</v>
      </c>
      <c r="B270" s="38" t="s">
        <v>336</v>
      </c>
      <c r="C270" s="21">
        <v>2</v>
      </c>
      <c r="D270" s="9">
        <v>900000</v>
      </c>
      <c r="E270" s="9">
        <f t="shared" si="38"/>
        <v>1800000</v>
      </c>
      <c r="F270" s="7">
        <v>5</v>
      </c>
      <c r="G270" s="9">
        <f t="shared" si="39"/>
        <v>360000</v>
      </c>
      <c r="H270" s="21"/>
      <c r="I270" s="38"/>
      <c r="J270" s="21"/>
      <c r="K270" s="9"/>
      <c r="L270" s="9"/>
      <c r="M270" s="7"/>
      <c r="N270" s="9"/>
    </row>
    <row r="271" spans="1:14">
      <c r="A271" s="21">
        <v>18</v>
      </c>
      <c r="B271" s="38" t="s">
        <v>248</v>
      </c>
      <c r="C271" s="21">
        <v>5</v>
      </c>
      <c r="D271" s="9">
        <v>2500000</v>
      </c>
      <c r="E271" s="9">
        <f t="shared" si="38"/>
        <v>12500000</v>
      </c>
      <c r="F271" s="7">
        <v>5</v>
      </c>
      <c r="G271" s="9">
        <f t="shared" si="39"/>
        <v>2500000</v>
      </c>
      <c r="H271" s="21"/>
      <c r="I271" s="38"/>
      <c r="J271" s="21"/>
      <c r="K271" s="9"/>
      <c r="L271" s="9"/>
      <c r="M271" s="7"/>
      <c r="N271" s="9"/>
    </row>
    <row r="272" spans="1:14">
      <c r="A272" s="21">
        <v>19</v>
      </c>
      <c r="B272" s="38" t="s">
        <v>337</v>
      </c>
      <c r="C272" s="21">
        <v>5</v>
      </c>
      <c r="D272" s="9">
        <v>12500000</v>
      </c>
      <c r="E272" s="9">
        <f t="shared" si="38"/>
        <v>62500000</v>
      </c>
      <c r="F272" s="7">
        <v>5</v>
      </c>
      <c r="G272" s="9">
        <f t="shared" si="39"/>
        <v>12500000</v>
      </c>
      <c r="H272" s="21"/>
      <c r="I272" s="38"/>
      <c r="J272" s="21"/>
      <c r="K272" s="9"/>
      <c r="L272" s="9"/>
      <c r="M272" s="7"/>
      <c r="N272" s="9"/>
    </row>
    <row r="273" spans="1:14">
      <c r="A273" s="21">
        <v>20</v>
      </c>
      <c r="B273" s="38" t="s">
        <v>338</v>
      </c>
      <c r="C273" s="21">
        <v>5</v>
      </c>
      <c r="D273" s="9">
        <v>700000</v>
      </c>
      <c r="E273" s="9">
        <f t="shared" si="38"/>
        <v>3500000</v>
      </c>
      <c r="F273" s="7">
        <v>5</v>
      </c>
      <c r="G273" s="9">
        <f t="shared" si="39"/>
        <v>700000</v>
      </c>
      <c r="H273" s="21"/>
      <c r="I273" s="38"/>
      <c r="J273" s="21"/>
      <c r="K273" s="9"/>
      <c r="L273" s="9"/>
      <c r="M273" s="7"/>
      <c r="N273" s="9"/>
    </row>
    <row r="274" spans="1:14">
      <c r="A274" s="21">
        <v>21</v>
      </c>
      <c r="B274" s="38" t="s">
        <v>339</v>
      </c>
      <c r="C274" s="21">
        <v>1</v>
      </c>
      <c r="D274" s="9">
        <v>4000000</v>
      </c>
      <c r="E274" s="9">
        <f t="shared" si="38"/>
        <v>4000000</v>
      </c>
      <c r="F274" s="7">
        <v>5</v>
      </c>
      <c r="G274" s="9">
        <f t="shared" si="39"/>
        <v>800000</v>
      </c>
      <c r="H274" s="21"/>
      <c r="I274" s="38"/>
      <c r="J274" s="21"/>
      <c r="K274" s="9"/>
      <c r="L274" s="9"/>
      <c r="M274" s="7"/>
      <c r="N274" s="9"/>
    </row>
    <row r="275" spans="1:14">
      <c r="A275" s="21">
        <v>22</v>
      </c>
      <c r="B275" s="38" t="s">
        <v>337</v>
      </c>
      <c r="C275" s="21">
        <v>1</v>
      </c>
      <c r="D275" s="9">
        <v>12500000</v>
      </c>
      <c r="E275" s="9">
        <f t="shared" si="38"/>
        <v>12500000</v>
      </c>
      <c r="F275" s="7">
        <v>5</v>
      </c>
      <c r="G275" s="9">
        <f t="shared" si="39"/>
        <v>2500000</v>
      </c>
      <c r="H275" s="21"/>
      <c r="I275" s="38"/>
      <c r="J275" s="21"/>
      <c r="K275" s="9"/>
      <c r="L275" s="9"/>
      <c r="M275" s="7"/>
      <c r="N275" s="9"/>
    </row>
    <row r="276" spans="1:14">
      <c r="A276" s="21">
        <v>23</v>
      </c>
      <c r="B276" s="38" t="s">
        <v>243</v>
      </c>
      <c r="C276" s="21">
        <v>2</v>
      </c>
      <c r="D276" s="9">
        <v>900000</v>
      </c>
      <c r="E276" s="9">
        <f t="shared" si="38"/>
        <v>1800000</v>
      </c>
      <c r="F276" s="7">
        <v>5</v>
      </c>
      <c r="G276" s="9">
        <f t="shared" si="39"/>
        <v>360000</v>
      </c>
      <c r="H276" s="21"/>
      <c r="I276" s="38"/>
      <c r="J276" s="21"/>
      <c r="K276" s="9"/>
      <c r="L276" s="9"/>
      <c r="M276" s="7"/>
      <c r="N276" s="9"/>
    </row>
    <row r="277" spans="1:14">
      <c r="A277" s="21">
        <v>24</v>
      </c>
      <c r="B277" s="38" t="s">
        <v>281</v>
      </c>
      <c r="C277" s="21">
        <v>1</v>
      </c>
      <c r="D277" s="9">
        <v>4500000</v>
      </c>
      <c r="E277" s="9">
        <f t="shared" si="38"/>
        <v>4500000</v>
      </c>
      <c r="F277" s="7">
        <v>5</v>
      </c>
      <c r="G277" s="9">
        <f t="shared" si="39"/>
        <v>900000</v>
      </c>
      <c r="H277" s="21"/>
      <c r="I277" s="38"/>
      <c r="J277" s="21"/>
      <c r="K277" s="9"/>
      <c r="L277" s="9"/>
      <c r="M277" s="7"/>
      <c r="N277" s="9"/>
    </row>
    <row r="278" spans="1:14">
      <c r="A278" s="21">
        <v>25</v>
      </c>
      <c r="B278" s="8" t="s">
        <v>281</v>
      </c>
      <c r="C278" s="25">
        <v>1</v>
      </c>
      <c r="D278" s="9">
        <v>4500000</v>
      </c>
      <c r="E278" s="9">
        <f t="shared" si="38"/>
        <v>4500000</v>
      </c>
      <c r="F278" s="7">
        <v>5</v>
      </c>
      <c r="G278" s="9">
        <f t="shared" si="39"/>
        <v>900000</v>
      </c>
      <c r="H278" s="21"/>
      <c r="I278" s="38"/>
      <c r="J278" s="21"/>
      <c r="K278" s="9"/>
      <c r="L278" s="9"/>
      <c r="M278" s="7"/>
      <c r="N278" s="9"/>
    </row>
    <row r="279" spans="1:14">
      <c r="A279" s="25"/>
      <c r="B279" s="8"/>
      <c r="C279" s="25"/>
      <c r="D279" s="9"/>
      <c r="E279" s="9"/>
      <c r="F279" s="7"/>
      <c r="G279" s="9"/>
      <c r="H279" s="21"/>
      <c r="I279" s="38"/>
      <c r="J279" s="21"/>
      <c r="K279" s="9"/>
      <c r="L279" s="9"/>
      <c r="M279" s="7"/>
      <c r="N279" s="9"/>
    </row>
    <row r="280" spans="1:14">
      <c r="A280" s="25"/>
      <c r="B280" s="8" t="s">
        <v>340</v>
      </c>
      <c r="C280" s="25"/>
      <c r="D280" s="9"/>
      <c r="E280" s="9"/>
      <c r="F280" s="7"/>
      <c r="G280" s="9"/>
      <c r="H280" s="21"/>
      <c r="I280" s="38"/>
      <c r="J280" s="21"/>
      <c r="K280" s="9"/>
      <c r="L280" s="9"/>
      <c r="M280" s="7"/>
      <c r="N280" s="9"/>
    </row>
    <row r="281" spans="1:14">
      <c r="A281" s="19">
        <v>1</v>
      </c>
      <c r="B281" s="8" t="s">
        <v>341</v>
      </c>
      <c r="C281" s="19">
        <v>1</v>
      </c>
      <c r="D281" s="9">
        <v>1500000</v>
      </c>
      <c r="E281" s="9">
        <f t="shared" ref="E281:E299" si="40">C281*D281</f>
        <v>1500000</v>
      </c>
      <c r="F281" s="7">
        <v>5</v>
      </c>
      <c r="G281" s="9">
        <f t="shared" ref="G281:G299" si="41">E281/F281</f>
        <v>300000</v>
      </c>
      <c r="H281" s="21"/>
      <c r="I281" s="38"/>
      <c r="J281" s="21"/>
      <c r="K281" s="9"/>
      <c r="L281" s="9"/>
      <c r="M281" s="7"/>
      <c r="N281" s="9"/>
    </row>
    <row r="282" spans="1:14">
      <c r="A282" s="19">
        <v>2</v>
      </c>
      <c r="B282" s="8" t="s">
        <v>248</v>
      </c>
      <c r="C282" s="19">
        <v>1</v>
      </c>
      <c r="D282" s="9">
        <v>2500000</v>
      </c>
      <c r="E282" s="9">
        <f t="shared" si="40"/>
        <v>2500000</v>
      </c>
      <c r="F282" s="7">
        <v>5</v>
      </c>
      <c r="G282" s="9">
        <f t="shared" si="41"/>
        <v>500000</v>
      </c>
      <c r="H282" s="21"/>
      <c r="I282" s="38"/>
      <c r="J282" s="21"/>
      <c r="K282" s="9"/>
      <c r="L282" s="9"/>
      <c r="M282" s="7"/>
      <c r="N282" s="9"/>
    </row>
    <row r="283" spans="1:14">
      <c r="A283" s="19">
        <v>3</v>
      </c>
      <c r="B283" s="8" t="s">
        <v>303</v>
      </c>
      <c r="C283" s="19">
        <v>15</v>
      </c>
      <c r="D283" s="9">
        <v>2500000</v>
      </c>
      <c r="E283" s="9">
        <f t="shared" si="40"/>
        <v>37500000</v>
      </c>
      <c r="F283" s="7">
        <v>5</v>
      </c>
      <c r="G283" s="9">
        <f t="shared" si="41"/>
        <v>7500000</v>
      </c>
      <c r="H283" s="21"/>
      <c r="I283" s="38"/>
      <c r="J283" s="21"/>
      <c r="K283" s="9"/>
      <c r="L283" s="9"/>
      <c r="M283" s="7"/>
      <c r="N283" s="9"/>
    </row>
    <row r="284" spans="1:14">
      <c r="A284" s="19">
        <v>4</v>
      </c>
      <c r="B284" s="33" t="s">
        <v>342</v>
      </c>
      <c r="C284" s="20">
        <v>1</v>
      </c>
      <c r="D284" s="9">
        <v>200000</v>
      </c>
      <c r="E284" s="9">
        <f t="shared" si="40"/>
        <v>200000</v>
      </c>
      <c r="F284" s="7">
        <v>5</v>
      </c>
      <c r="G284" s="9">
        <f t="shared" si="41"/>
        <v>40000</v>
      </c>
      <c r="H284" s="21"/>
      <c r="I284" s="38"/>
      <c r="J284" s="21"/>
      <c r="K284" s="9"/>
      <c r="L284" s="9"/>
      <c r="M284" s="7"/>
      <c r="N284" s="9"/>
    </row>
    <row r="285" spans="1:14">
      <c r="A285" s="19">
        <v>5</v>
      </c>
      <c r="B285" s="8" t="s">
        <v>343</v>
      </c>
      <c r="C285" s="19">
        <v>2</v>
      </c>
      <c r="D285" s="9">
        <v>2500000</v>
      </c>
      <c r="E285" s="9">
        <f t="shared" si="40"/>
        <v>5000000</v>
      </c>
      <c r="F285" s="7">
        <v>5</v>
      </c>
      <c r="G285" s="9">
        <f t="shared" si="41"/>
        <v>1000000</v>
      </c>
      <c r="H285" s="21"/>
      <c r="I285" s="38"/>
      <c r="J285" s="21"/>
      <c r="K285" s="9"/>
      <c r="L285" s="9"/>
      <c r="M285" s="7"/>
      <c r="N285" s="9"/>
    </row>
    <row r="286" spans="1:14">
      <c r="A286" s="19">
        <v>6</v>
      </c>
      <c r="B286" s="8" t="s">
        <v>156</v>
      </c>
      <c r="C286" s="19">
        <v>1</v>
      </c>
      <c r="D286" s="9">
        <v>3500000</v>
      </c>
      <c r="E286" s="9">
        <f t="shared" si="40"/>
        <v>3500000</v>
      </c>
      <c r="F286" s="7">
        <v>5</v>
      </c>
      <c r="G286" s="9">
        <f t="shared" si="41"/>
        <v>700000</v>
      </c>
      <c r="H286" s="21"/>
      <c r="I286" s="38"/>
      <c r="J286" s="21"/>
      <c r="K286" s="9"/>
      <c r="L286" s="9"/>
      <c r="M286" s="7"/>
      <c r="N286" s="9"/>
    </row>
    <row r="287" spans="1:14">
      <c r="A287" s="19">
        <v>7</v>
      </c>
      <c r="B287" s="8" t="s">
        <v>344</v>
      </c>
      <c r="C287" s="19">
        <v>1</v>
      </c>
      <c r="D287" s="9">
        <v>2000000</v>
      </c>
      <c r="E287" s="9">
        <f t="shared" si="40"/>
        <v>2000000</v>
      </c>
      <c r="F287" s="7">
        <v>5</v>
      </c>
      <c r="G287" s="9">
        <f t="shared" si="41"/>
        <v>400000</v>
      </c>
      <c r="H287" s="21"/>
      <c r="I287" s="38"/>
      <c r="J287" s="21"/>
      <c r="K287" s="9"/>
      <c r="L287" s="9"/>
      <c r="M287" s="7"/>
      <c r="N287" s="9"/>
    </row>
    <row r="288" spans="1:14">
      <c r="A288" s="19">
        <v>8</v>
      </c>
      <c r="B288" s="8" t="s">
        <v>97</v>
      </c>
      <c r="C288" s="19">
        <v>1</v>
      </c>
      <c r="D288" s="9">
        <v>100000</v>
      </c>
      <c r="E288" s="9">
        <f t="shared" si="40"/>
        <v>100000</v>
      </c>
      <c r="F288" s="7">
        <v>5</v>
      </c>
      <c r="G288" s="9">
        <f t="shared" si="41"/>
        <v>20000</v>
      </c>
      <c r="H288" s="21"/>
      <c r="I288" s="38"/>
      <c r="J288" s="21"/>
      <c r="K288" s="9"/>
      <c r="L288" s="9"/>
      <c r="M288" s="7"/>
      <c r="N288" s="9"/>
    </row>
    <row r="289" spans="1:14">
      <c r="A289" s="19">
        <v>9</v>
      </c>
      <c r="B289" s="8" t="s">
        <v>345</v>
      </c>
      <c r="C289" s="19">
        <v>1</v>
      </c>
      <c r="D289" s="9">
        <v>6000000</v>
      </c>
      <c r="E289" s="9">
        <f t="shared" si="40"/>
        <v>6000000</v>
      </c>
      <c r="F289" s="7">
        <v>5</v>
      </c>
      <c r="G289" s="9">
        <f t="shared" si="41"/>
        <v>1200000</v>
      </c>
      <c r="H289" s="21"/>
      <c r="I289" s="38"/>
      <c r="J289" s="21"/>
      <c r="K289" s="9"/>
      <c r="L289" s="9"/>
      <c r="M289" s="7"/>
      <c r="N289" s="9"/>
    </row>
    <row r="290" spans="1:14">
      <c r="A290" s="19">
        <v>10</v>
      </c>
      <c r="B290" s="8" t="s">
        <v>346</v>
      </c>
      <c r="C290" s="19">
        <v>1</v>
      </c>
      <c r="D290" s="9">
        <v>1000000</v>
      </c>
      <c r="E290" s="9">
        <f t="shared" si="40"/>
        <v>1000000</v>
      </c>
      <c r="F290" s="7">
        <v>5</v>
      </c>
      <c r="G290" s="9">
        <f t="shared" si="41"/>
        <v>200000</v>
      </c>
      <c r="H290" s="21"/>
      <c r="I290" s="38"/>
      <c r="J290" s="21"/>
      <c r="K290" s="9"/>
      <c r="L290" s="9"/>
      <c r="M290" s="7"/>
      <c r="N290" s="9"/>
    </row>
    <row r="291" spans="1:14">
      <c r="A291" s="19">
        <v>11</v>
      </c>
      <c r="B291" s="8" t="s">
        <v>347</v>
      </c>
      <c r="C291" s="19">
        <v>1</v>
      </c>
      <c r="D291" s="9">
        <v>1500000</v>
      </c>
      <c r="E291" s="9">
        <f t="shared" si="40"/>
        <v>1500000</v>
      </c>
      <c r="F291" s="7">
        <v>5</v>
      </c>
      <c r="G291" s="9">
        <f t="shared" si="41"/>
        <v>300000</v>
      </c>
      <c r="H291" s="21"/>
      <c r="I291" s="38"/>
      <c r="J291" s="21"/>
      <c r="K291" s="9"/>
      <c r="L291" s="9"/>
      <c r="M291" s="7"/>
      <c r="N291" s="9"/>
    </row>
    <row r="292" spans="1:14">
      <c r="A292" s="19">
        <v>12</v>
      </c>
      <c r="B292" s="8" t="s">
        <v>348</v>
      </c>
      <c r="C292" s="19">
        <v>1</v>
      </c>
      <c r="D292" s="9">
        <v>1000000</v>
      </c>
      <c r="E292" s="9">
        <f t="shared" si="40"/>
        <v>1000000</v>
      </c>
      <c r="F292" s="7">
        <v>5</v>
      </c>
      <c r="G292" s="9">
        <f t="shared" si="41"/>
        <v>200000</v>
      </c>
      <c r="H292" s="21"/>
      <c r="I292" s="38"/>
      <c r="J292" s="21"/>
      <c r="K292" s="9"/>
      <c r="L292" s="9"/>
      <c r="M292" s="7"/>
      <c r="N292" s="9"/>
    </row>
    <row r="293" spans="1:14">
      <c r="A293" s="19">
        <v>13</v>
      </c>
      <c r="B293" s="8" t="s">
        <v>349</v>
      </c>
      <c r="C293" s="19">
        <v>2</v>
      </c>
      <c r="D293" s="9">
        <v>200000</v>
      </c>
      <c r="E293" s="9">
        <f t="shared" si="40"/>
        <v>400000</v>
      </c>
      <c r="F293" s="7">
        <v>5</v>
      </c>
      <c r="G293" s="9">
        <f t="shared" si="41"/>
        <v>80000</v>
      </c>
      <c r="H293" s="21"/>
      <c r="I293" s="38"/>
      <c r="J293" s="21"/>
      <c r="K293" s="9"/>
      <c r="L293" s="9"/>
      <c r="M293" s="7"/>
      <c r="N293" s="9"/>
    </row>
    <row r="294" spans="1:14">
      <c r="A294" s="19">
        <v>14</v>
      </c>
      <c r="B294" s="8" t="s">
        <v>175</v>
      </c>
      <c r="C294" s="19">
        <v>1</v>
      </c>
      <c r="D294" s="9">
        <v>6000000</v>
      </c>
      <c r="E294" s="9">
        <f t="shared" si="40"/>
        <v>6000000</v>
      </c>
      <c r="F294" s="7">
        <v>5</v>
      </c>
      <c r="G294" s="9">
        <f t="shared" si="41"/>
        <v>1200000</v>
      </c>
      <c r="H294" s="21"/>
      <c r="I294" s="38"/>
      <c r="J294" s="21"/>
      <c r="K294" s="9"/>
      <c r="L294" s="9"/>
      <c r="M294" s="7"/>
      <c r="N294" s="9"/>
    </row>
    <row r="295" spans="1:14">
      <c r="A295" s="19">
        <v>15</v>
      </c>
      <c r="B295" s="8" t="s">
        <v>350</v>
      </c>
      <c r="C295" s="19">
        <v>1</v>
      </c>
      <c r="D295" s="9">
        <v>200000</v>
      </c>
      <c r="E295" s="9">
        <f t="shared" si="40"/>
        <v>200000</v>
      </c>
      <c r="F295" s="7">
        <v>5</v>
      </c>
      <c r="G295" s="9">
        <f t="shared" si="41"/>
        <v>40000</v>
      </c>
      <c r="H295" s="21"/>
      <c r="I295" s="38"/>
      <c r="J295" s="21"/>
      <c r="K295" s="9"/>
      <c r="L295" s="9"/>
      <c r="M295" s="7"/>
      <c r="N295" s="9"/>
    </row>
    <row r="296" spans="1:14">
      <c r="A296" s="19">
        <v>16</v>
      </c>
      <c r="B296" s="8" t="s">
        <v>351</v>
      </c>
      <c r="C296" s="19">
        <v>1</v>
      </c>
      <c r="D296" s="9">
        <v>10000000</v>
      </c>
      <c r="E296" s="9">
        <f t="shared" si="40"/>
        <v>10000000</v>
      </c>
      <c r="F296" s="7">
        <v>5</v>
      </c>
      <c r="G296" s="9">
        <f t="shared" si="41"/>
        <v>2000000</v>
      </c>
      <c r="H296" s="21"/>
      <c r="I296" s="38"/>
      <c r="J296" s="21"/>
      <c r="K296" s="9"/>
      <c r="L296" s="9"/>
      <c r="M296" s="7"/>
      <c r="N296" s="9"/>
    </row>
    <row r="297" spans="1:14">
      <c r="A297" s="19">
        <v>17</v>
      </c>
      <c r="B297" s="8" t="s">
        <v>352</v>
      </c>
      <c r="C297" s="19">
        <v>1</v>
      </c>
      <c r="D297" s="9">
        <v>12500000</v>
      </c>
      <c r="E297" s="9">
        <f t="shared" si="40"/>
        <v>12500000</v>
      </c>
      <c r="F297" s="7">
        <v>5</v>
      </c>
      <c r="G297" s="9">
        <f t="shared" si="41"/>
        <v>2500000</v>
      </c>
      <c r="H297" s="21"/>
      <c r="I297" s="38"/>
      <c r="J297" s="21"/>
      <c r="K297" s="9"/>
      <c r="L297" s="9"/>
      <c r="M297" s="7"/>
      <c r="N297" s="9"/>
    </row>
    <row r="298" spans="1:14">
      <c r="A298" s="19">
        <v>18</v>
      </c>
      <c r="B298" s="8" t="s">
        <v>243</v>
      </c>
      <c r="C298" s="19">
        <v>1</v>
      </c>
      <c r="D298" s="9">
        <v>900000</v>
      </c>
      <c r="E298" s="9">
        <f t="shared" si="40"/>
        <v>900000</v>
      </c>
      <c r="F298" s="7">
        <v>5</v>
      </c>
      <c r="G298" s="9">
        <f t="shared" si="41"/>
        <v>180000</v>
      </c>
      <c r="H298" s="21"/>
      <c r="I298" s="38"/>
      <c r="J298" s="21"/>
      <c r="K298" s="9"/>
      <c r="L298" s="9"/>
      <c r="M298" s="7"/>
      <c r="N298" s="9"/>
    </row>
    <row r="299" spans="1:14">
      <c r="A299" s="19">
        <v>19</v>
      </c>
      <c r="B299" s="8" t="s">
        <v>353</v>
      </c>
      <c r="C299" s="19">
        <v>15</v>
      </c>
      <c r="D299" s="9">
        <v>700000</v>
      </c>
      <c r="E299" s="9">
        <f t="shared" si="40"/>
        <v>10500000</v>
      </c>
      <c r="F299" s="7">
        <v>5</v>
      </c>
      <c r="G299" s="9">
        <f t="shared" si="41"/>
        <v>2100000</v>
      </c>
      <c r="H299" s="21"/>
      <c r="I299" s="38"/>
      <c r="J299" s="21"/>
      <c r="K299" s="9"/>
      <c r="L299" s="9"/>
      <c r="M299" s="7"/>
      <c r="N299" s="9"/>
    </row>
    <row r="300" spans="1:14">
      <c r="A300" s="25"/>
      <c r="B300" s="8"/>
      <c r="C300" s="25"/>
      <c r="D300" s="9"/>
      <c r="E300" s="9"/>
      <c r="F300" s="7"/>
      <c r="G300" s="9"/>
      <c r="H300" s="21"/>
      <c r="I300" s="38"/>
      <c r="J300" s="21"/>
      <c r="K300" s="9"/>
      <c r="L300" s="9"/>
      <c r="M300" s="7"/>
      <c r="N300" s="9"/>
    </row>
    <row r="301" spans="1:14">
      <c r="A301" s="25"/>
      <c r="B301" s="8" t="s">
        <v>354</v>
      </c>
      <c r="C301" s="25"/>
      <c r="D301" s="9"/>
      <c r="E301" s="9"/>
      <c r="F301" s="7"/>
      <c r="G301" s="9"/>
      <c r="H301" s="21"/>
      <c r="I301" s="38"/>
      <c r="J301" s="21"/>
      <c r="K301" s="9"/>
      <c r="L301" s="9"/>
      <c r="M301" s="7"/>
      <c r="N301" s="9"/>
    </row>
    <row r="302" spans="1:14">
      <c r="A302" s="19">
        <v>1</v>
      </c>
      <c r="B302" s="8" t="s">
        <v>86</v>
      </c>
      <c r="C302" s="19">
        <v>50</v>
      </c>
      <c r="D302" s="9">
        <v>2150000</v>
      </c>
      <c r="E302" s="9">
        <f t="shared" ref="E302:E322" si="42">C302*D302</f>
        <v>107500000</v>
      </c>
      <c r="F302" s="7">
        <v>5</v>
      </c>
      <c r="G302" s="9">
        <f t="shared" ref="G302:G322" si="43">E302/F302</f>
        <v>21500000</v>
      </c>
      <c r="H302" s="21"/>
      <c r="I302" s="38"/>
      <c r="J302" s="21"/>
      <c r="K302" s="9"/>
      <c r="L302" s="9"/>
      <c r="M302" s="7"/>
      <c r="N302" s="9"/>
    </row>
    <row r="303" spans="1:14">
      <c r="A303" s="19">
        <v>2</v>
      </c>
      <c r="B303" s="8" t="s">
        <v>248</v>
      </c>
      <c r="C303" s="19">
        <v>4</v>
      </c>
      <c r="D303" s="9">
        <v>2500000</v>
      </c>
      <c r="E303" s="9">
        <f t="shared" si="42"/>
        <v>10000000</v>
      </c>
      <c r="F303" s="7">
        <v>5</v>
      </c>
      <c r="G303" s="9">
        <f t="shared" si="43"/>
        <v>2000000</v>
      </c>
      <c r="H303" s="21"/>
      <c r="I303" s="38"/>
      <c r="J303" s="21"/>
      <c r="K303" s="9"/>
      <c r="L303" s="9"/>
      <c r="M303" s="7"/>
      <c r="N303" s="9"/>
    </row>
    <row r="304" spans="1:14">
      <c r="A304" s="20">
        <v>3</v>
      </c>
      <c r="B304" s="33" t="s">
        <v>355</v>
      </c>
      <c r="C304" s="20">
        <v>30</v>
      </c>
      <c r="D304" s="9">
        <v>2500000</v>
      </c>
      <c r="E304" s="9">
        <f t="shared" si="42"/>
        <v>75000000</v>
      </c>
      <c r="F304" s="7">
        <v>5</v>
      </c>
      <c r="G304" s="9">
        <f t="shared" si="43"/>
        <v>15000000</v>
      </c>
      <c r="H304" s="21"/>
      <c r="I304" s="38"/>
      <c r="J304" s="21"/>
      <c r="K304" s="9"/>
      <c r="L304" s="9"/>
      <c r="M304" s="7"/>
      <c r="N304" s="9"/>
    </row>
    <row r="305" spans="1:14">
      <c r="A305" s="19">
        <v>4</v>
      </c>
      <c r="B305" s="8" t="s">
        <v>335</v>
      </c>
      <c r="C305" s="19">
        <v>3</v>
      </c>
      <c r="D305" s="9">
        <v>700000</v>
      </c>
      <c r="E305" s="9">
        <f t="shared" si="42"/>
        <v>2100000</v>
      </c>
      <c r="F305" s="7">
        <v>5</v>
      </c>
      <c r="G305" s="9">
        <f t="shared" si="43"/>
        <v>420000</v>
      </c>
      <c r="H305" s="21"/>
      <c r="I305" s="38"/>
      <c r="J305" s="21"/>
      <c r="K305" s="9"/>
      <c r="L305" s="9"/>
      <c r="M305" s="7"/>
      <c r="N305" s="9"/>
    </row>
    <row r="306" spans="1:14">
      <c r="A306" s="19">
        <v>5</v>
      </c>
      <c r="B306" s="8" t="s">
        <v>102</v>
      </c>
      <c r="C306" s="19">
        <v>38</v>
      </c>
      <c r="D306" s="9">
        <v>700000</v>
      </c>
      <c r="E306" s="9">
        <f t="shared" si="42"/>
        <v>26600000</v>
      </c>
      <c r="F306" s="7">
        <v>5</v>
      </c>
      <c r="G306" s="9">
        <f t="shared" si="43"/>
        <v>5320000</v>
      </c>
      <c r="H306" s="21"/>
      <c r="I306" s="38"/>
      <c r="J306" s="21"/>
      <c r="K306" s="9"/>
      <c r="L306" s="9"/>
      <c r="M306" s="7"/>
      <c r="N306" s="9"/>
    </row>
    <row r="307" spans="1:14">
      <c r="A307" s="19">
        <v>6</v>
      </c>
      <c r="B307" s="8" t="s">
        <v>306</v>
      </c>
      <c r="C307" s="19">
        <v>1</v>
      </c>
      <c r="D307" s="9">
        <v>5000000</v>
      </c>
      <c r="E307" s="9">
        <f t="shared" si="42"/>
        <v>5000000</v>
      </c>
      <c r="F307" s="7">
        <v>5</v>
      </c>
      <c r="G307" s="9">
        <f t="shared" si="43"/>
        <v>1000000</v>
      </c>
      <c r="H307" s="21"/>
      <c r="I307" s="38"/>
      <c r="J307" s="21"/>
      <c r="K307" s="9"/>
      <c r="L307" s="9"/>
      <c r="M307" s="7"/>
      <c r="N307" s="9"/>
    </row>
    <row r="308" spans="1:14">
      <c r="A308" s="19">
        <v>7</v>
      </c>
      <c r="B308" s="8" t="s">
        <v>343</v>
      </c>
      <c r="C308" s="19">
        <v>1</v>
      </c>
      <c r="D308" s="9">
        <v>5000000</v>
      </c>
      <c r="E308" s="9">
        <f t="shared" si="42"/>
        <v>5000000</v>
      </c>
      <c r="F308" s="7">
        <v>5</v>
      </c>
      <c r="G308" s="9">
        <f t="shared" si="43"/>
        <v>1000000</v>
      </c>
      <c r="H308" s="21"/>
      <c r="I308" s="38"/>
      <c r="J308" s="21"/>
      <c r="K308" s="9"/>
      <c r="L308" s="9"/>
      <c r="M308" s="7"/>
      <c r="N308" s="9"/>
    </row>
    <row r="309" spans="1:14">
      <c r="A309" s="20">
        <v>8</v>
      </c>
      <c r="B309" s="33" t="s">
        <v>356</v>
      </c>
      <c r="C309" s="20">
        <v>2</v>
      </c>
      <c r="D309" s="9">
        <v>4000000</v>
      </c>
      <c r="E309" s="9">
        <f t="shared" si="42"/>
        <v>8000000</v>
      </c>
      <c r="F309" s="7">
        <v>5</v>
      </c>
      <c r="G309" s="9">
        <f t="shared" si="43"/>
        <v>1600000</v>
      </c>
      <c r="H309" s="21"/>
      <c r="I309" s="38"/>
      <c r="J309" s="21"/>
      <c r="K309" s="9"/>
      <c r="L309" s="9"/>
      <c r="M309" s="7"/>
      <c r="N309" s="9"/>
    </row>
    <row r="310" spans="1:14">
      <c r="A310" s="20">
        <v>9</v>
      </c>
      <c r="B310" s="33" t="s">
        <v>357</v>
      </c>
      <c r="C310" s="20">
        <v>1</v>
      </c>
      <c r="D310" s="9">
        <v>3000000</v>
      </c>
      <c r="E310" s="9">
        <f t="shared" si="42"/>
        <v>3000000</v>
      </c>
      <c r="F310" s="7">
        <v>5</v>
      </c>
      <c r="G310" s="9">
        <f t="shared" si="43"/>
        <v>600000</v>
      </c>
      <c r="H310" s="21"/>
      <c r="I310" s="38"/>
      <c r="J310" s="21"/>
      <c r="K310" s="9"/>
      <c r="L310" s="9"/>
      <c r="M310" s="7"/>
      <c r="N310" s="9"/>
    </row>
    <row r="311" spans="1:14">
      <c r="A311" s="19">
        <v>10</v>
      </c>
      <c r="B311" s="8" t="s">
        <v>156</v>
      </c>
      <c r="C311" s="19">
        <v>1</v>
      </c>
      <c r="D311" s="9">
        <v>3500000</v>
      </c>
      <c r="E311" s="9">
        <f t="shared" si="42"/>
        <v>3500000</v>
      </c>
      <c r="F311" s="7">
        <v>5</v>
      </c>
      <c r="G311" s="9">
        <f t="shared" si="43"/>
        <v>700000</v>
      </c>
      <c r="H311" s="21"/>
      <c r="I311" s="38"/>
      <c r="J311" s="21"/>
      <c r="K311" s="9"/>
      <c r="L311" s="9"/>
      <c r="M311" s="7"/>
      <c r="N311" s="9"/>
    </row>
    <row r="312" spans="1:14">
      <c r="A312" s="19">
        <v>11</v>
      </c>
      <c r="B312" s="8" t="s">
        <v>214</v>
      </c>
      <c r="C312" s="19">
        <v>1</v>
      </c>
      <c r="D312" s="9">
        <v>2000000</v>
      </c>
      <c r="E312" s="9">
        <f t="shared" si="42"/>
        <v>2000000</v>
      </c>
      <c r="F312" s="7">
        <v>5</v>
      </c>
      <c r="G312" s="9">
        <f t="shared" si="43"/>
        <v>400000</v>
      </c>
      <c r="H312" s="21"/>
      <c r="I312" s="38"/>
      <c r="J312" s="21"/>
      <c r="K312" s="9"/>
      <c r="L312" s="9"/>
      <c r="M312" s="7"/>
      <c r="N312" s="9"/>
    </row>
    <row r="313" spans="1:14">
      <c r="A313" s="19">
        <v>12</v>
      </c>
      <c r="B313" s="8" t="s">
        <v>88</v>
      </c>
      <c r="C313" s="19">
        <v>1</v>
      </c>
      <c r="D313" s="9">
        <v>3000000</v>
      </c>
      <c r="E313" s="9">
        <f t="shared" si="42"/>
        <v>3000000</v>
      </c>
      <c r="F313" s="7">
        <v>5</v>
      </c>
      <c r="G313" s="9">
        <f t="shared" si="43"/>
        <v>600000</v>
      </c>
      <c r="H313" s="21"/>
      <c r="I313" s="38"/>
      <c r="J313" s="21"/>
      <c r="K313" s="9"/>
      <c r="L313" s="9"/>
      <c r="M313" s="7"/>
      <c r="N313" s="9"/>
    </row>
    <row r="314" spans="1:14">
      <c r="A314" s="19">
        <v>13</v>
      </c>
      <c r="B314" s="8" t="s">
        <v>302</v>
      </c>
      <c r="C314" s="19">
        <v>35</v>
      </c>
      <c r="D314" s="9">
        <v>12500000</v>
      </c>
      <c r="E314" s="9">
        <f t="shared" si="42"/>
        <v>437500000</v>
      </c>
      <c r="F314" s="7">
        <v>5</v>
      </c>
      <c r="G314" s="9">
        <f t="shared" si="43"/>
        <v>87500000</v>
      </c>
      <c r="H314" s="21"/>
      <c r="I314" s="38"/>
      <c r="J314" s="21"/>
      <c r="K314" s="9"/>
      <c r="L314" s="9"/>
      <c r="M314" s="7"/>
      <c r="N314" s="9"/>
    </row>
    <row r="315" spans="1:14">
      <c r="A315" s="19">
        <v>14</v>
      </c>
      <c r="B315" s="8" t="s">
        <v>358</v>
      </c>
      <c r="C315" s="19">
        <v>1</v>
      </c>
      <c r="D315" s="9">
        <v>5000000</v>
      </c>
      <c r="E315" s="9">
        <f t="shared" si="42"/>
        <v>5000000</v>
      </c>
      <c r="F315" s="7">
        <v>5</v>
      </c>
      <c r="G315" s="9">
        <f t="shared" si="43"/>
        <v>1000000</v>
      </c>
      <c r="H315" s="21"/>
      <c r="I315" s="38"/>
      <c r="J315" s="21"/>
      <c r="K315" s="9"/>
      <c r="L315" s="9"/>
      <c r="M315" s="7"/>
      <c r="N315" s="9"/>
    </row>
    <row r="316" spans="1:14">
      <c r="A316" s="20">
        <v>15</v>
      </c>
      <c r="B316" s="33" t="s">
        <v>342</v>
      </c>
      <c r="C316" s="20">
        <v>1</v>
      </c>
      <c r="D316" s="9">
        <v>200000</v>
      </c>
      <c r="E316" s="9">
        <f t="shared" si="42"/>
        <v>200000</v>
      </c>
      <c r="F316" s="7">
        <v>5</v>
      </c>
      <c r="G316" s="9">
        <f t="shared" si="43"/>
        <v>40000</v>
      </c>
      <c r="H316" s="21"/>
      <c r="I316" s="38"/>
      <c r="J316" s="21"/>
      <c r="K316" s="9"/>
      <c r="L316" s="9"/>
      <c r="M316" s="7"/>
      <c r="N316" s="9"/>
    </row>
    <row r="317" spans="1:14">
      <c r="A317" s="19">
        <v>16</v>
      </c>
      <c r="B317" s="8" t="s">
        <v>359</v>
      </c>
      <c r="C317" s="19">
        <v>1</v>
      </c>
      <c r="D317" s="9">
        <v>200000</v>
      </c>
      <c r="E317" s="9">
        <f t="shared" si="42"/>
        <v>200000</v>
      </c>
      <c r="F317" s="7">
        <v>5</v>
      </c>
      <c r="G317" s="9">
        <f t="shared" si="43"/>
        <v>40000</v>
      </c>
      <c r="H317" s="21"/>
      <c r="I317" s="38"/>
      <c r="J317" s="21"/>
      <c r="K317" s="9"/>
      <c r="L317" s="9"/>
      <c r="M317" s="7"/>
      <c r="N317" s="9"/>
    </row>
    <row r="318" spans="1:14">
      <c r="A318" s="19">
        <v>17</v>
      </c>
      <c r="B318" s="8" t="s">
        <v>180</v>
      </c>
      <c r="C318" s="19">
        <v>4</v>
      </c>
      <c r="D318" s="9">
        <v>1500000</v>
      </c>
      <c r="E318" s="9">
        <f t="shared" si="42"/>
        <v>6000000</v>
      </c>
      <c r="F318" s="7">
        <v>5</v>
      </c>
      <c r="G318" s="9">
        <f t="shared" si="43"/>
        <v>1200000</v>
      </c>
      <c r="H318" s="21"/>
      <c r="I318" s="38"/>
      <c r="J318" s="21"/>
      <c r="K318" s="9"/>
      <c r="L318" s="9"/>
      <c r="M318" s="7"/>
      <c r="N318" s="9"/>
    </row>
    <row r="319" spans="1:14">
      <c r="A319" s="19">
        <v>18</v>
      </c>
      <c r="B319" s="8" t="s">
        <v>80</v>
      </c>
      <c r="C319" s="19">
        <v>2</v>
      </c>
      <c r="D319" s="9">
        <v>8000000</v>
      </c>
      <c r="E319" s="9">
        <f t="shared" si="42"/>
        <v>16000000</v>
      </c>
      <c r="F319" s="7">
        <v>5</v>
      </c>
      <c r="G319" s="9">
        <f t="shared" si="43"/>
        <v>3200000</v>
      </c>
      <c r="H319" s="21"/>
      <c r="I319" s="38"/>
      <c r="J319" s="21"/>
      <c r="K319" s="9"/>
      <c r="L319" s="9"/>
      <c r="M319" s="7"/>
      <c r="N319" s="9"/>
    </row>
    <row r="320" spans="1:14">
      <c r="A320" s="19">
        <v>19</v>
      </c>
      <c r="B320" s="8" t="s">
        <v>360</v>
      </c>
      <c r="C320" s="19">
        <v>1</v>
      </c>
      <c r="D320" s="9">
        <v>2000000</v>
      </c>
      <c r="E320" s="9">
        <f t="shared" si="42"/>
        <v>2000000</v>
      </c>
      <c r="F320" s="7">
        <v>5</v>
      </c>
      <c r="G320" s="9">
        <f t="shared" si="43"/>
        <v>400000</v>
      </c>
      <c r="H320" s="21"/>
      <c r="I320" s="38"/>
      <c r="J320" s="21"/>
      <c r="K320" s="9"/>
      <c r="L320" s="9"/>
      <c r="M320" s="7"/>
      <c r="N320" s="9"/>
    </row>
    <row r="321" spans="1:14">
      <c r="A321" s="19">
        <v>20</v>
      </c>
      <c r="B321" s="8" t="s">
        <v>361</v>
      </c>
      <c r="C321" s="19">
        <v>47</v>
      </c>
      <c r="D321" s="9">
        <v>5000000</v>
      </c>
      <c r="E321" s="9">
        <f t="shared" si="42"/>
        <v>235000000</v>
      </c>
      <c r="F321" s="7">
        <v>5</v>
      </c>
      <c r="G321" s="9">
        <f t="shared" si="43"/>
        <v>47000000</v>
      </c>
      <c r="H321" s="21"/>
      <c r="I321" s="38"/>
      <c r="J321" s="21"/>
      <c r="K321" s="9"/>
      <c r="L321" s="9"/>
      <c r="M321" s="7"/>
      <c r="N321" s="9"/>
    </row>
    <row r="322" spans="1:14">
      <c r="A322" s="20">
        <v>21</v>
      </c>
      <c r="B322" s="33" t="s">
        <v>362</v>
      </c>
      <c r="C322" s="20">
        <v>13</v>
      </c>
      <c r="D322" s="9">
        <v>2500000</v>
      </c>
      <c r="E322" s="9">
        <f t="shared" si="42"/>
        <v>32500000</v>
      </c>
      <c r="F322" s="7">
        <v>5</v>
      </c>
      <c r="G322" s="9">
        <f t="shared" si="43"/>
        <v>6500000</v>
      </c>
      <c r="H322" s="21"/>
      <c r="I322" s="38"/>
      <c r="J322" s="21"/>
      <c r="K322" s="9"/>
      <c r="L322" s="9"/>
      <c r="M322" s="7"/>
      <c r="N322" s="9"/>
    </row>
    <row r="323" spans="1:14">
      <c r="A323" s="25"/>
      <c r="B323" s="8"/>
      <c r="C323" s="25"/>
      <c r="D323" s="9"/>
      <c r="E323" s="9"/>
      <c r="F323" s="7"/>
      <c r="G323" s="9"/>
      <c r="H323" s="21"/>
      <c r="I323" s="38"/>
      <c r="J323" s="21"/>
      <c r="K323" s="9"/>
      <c r="L323" s="9"/>
      <c r="M323" s="7"/>
      <c r="N323" s="9"/>
    </row>
    <row r="324" spans="1:14">
      <c r="A324" s="19"/>
      <c r="B324" s="8" t="s">
        <v>363</v>
      </c>
      <c r="C324" s="19"/>
      <c r="D324" s="9"/>
      <c r="E324" s="9"/>
      <c r="F324" s="7"/>
      <c r="G324" s="9"/>
      <c r="H324" s="21"/>
      <c r="I324" s="38"/>
      <c r="J324" s="21"/>
      <c r="K324" s="9"/>
      <c r="L324" s="9"/>
      <c r="M324" s="7"/>
      <c r="N324" s="9"/>
    </row>
    <row r="325" spans="1:14">
      <c r="A325" s="19">
        <v>1</v>
      </c>
      <c r="B325" s="8" t="s">
        <v>199</v>
      </c>
      <c r="C325" s="19">
        <v>2</v>
      </c>
      <c r="D325" s="9">
        <v>8000000</v>
      </c>
      <c r="E325" s="9">
        <f t="shared" ref="E325:E354" si="44">C325*D325</f>
        <v>16000000</v>
      </c>
      <c r="F325" s="7">
        <v>5</v>
      </c>
      <c r="G325" s="9">
        <f t="shared" ref="G325:G354" si="45">E325/F325</f>
        <v>3200000</v>
      </c>
      <c r="H325" s="21"/>
      <c r="I325" s="38"/>
      <c r="J325" s="21"/>
      <c r="K325" s="9"/>
      <c r="L325" s="9"/>
      <c r="M325" s="7"/>
      <c r="N325" s="9"/>
    </row>
    <row r="326" spans="1:14">
      <c r="A326" s="19">
        <v>2</v>
      </c>
      <c r="B326" s="8" t="s">
        <v>155</v>
      </c>
      <c r="C326" s="19">
        <v>1</v>
      </c>
      <c r="D326" s="9">
        <v>4000000</v>
      </c>
      <c r="E326" s="9">
        <f t="shared" si="44"/>
        <v>4000000</v>
      </c>
      <c r="F326" s="7">
        <v>5</v>
      </c>
      <c r="G326" s="9">
        <f t="shared" si="45"/>
        <v>800000</v>
      </c>
      <c r="H326" s="21"/>
      <c r="I326" s="38"/>
      <c r="J326" s="21"/>
      <c r="K326" s="9"/>
      <c r="L326" s="9"/>
      <c r="M326" s="7"/>
      <c r="N326" s="9"/>
    </row>
    <row r="327" spans="1:14">
      <c r="A327" s="19">
        <v>3</v>
      </c>
      <c r="B327" s="8" t="s">
        <v>155</v>
      </c>
      <c r="C327" s="19">
        <v>2</v>
      </c>
      <c r="D327" s="9">
        <v>4000000</v>
      </c>
      <c r="E327" s="9">
        <f t="shared" si="44"/>
        <v>8000000</v>
      </c>
      <c r="F327" s="7">
        <v>5</v>
      </c>
      <c r="G327" s="9">
        <f t="shared" si="45"/>
        <v>1600000</v>
      </c>
      <c r="H327" s="21"/>
      <c r="I327" s="38"/>
      <c r="J327" s="21"/>
      <c r="K327" s="9"/>
      <c r="L327" s="9"/>
      <c r="M327" s="7"/>
      <c r="N327" s="9"/>
    </row>
    <row r="328" spans="1:14">
      <c r="A328" s="19">
        <v>4</v>
      </c>
      <c r="B328" s="8" t="s">
        <v>137</v>
      </c>
      <c r="C328" s="19">
        <v>1</v>
      </c>
      <c r="D328" s="9">
        <v>2500000</v>
      </c>
      <c r="E328" s="9">
        <f t="shared" si="44"/>
        <v>2500000</v>
      </c>
      <c r="F328" s="7">
        <v>5</v>
      </c>
      <c r="G328" s="9">
        <f t="shared" si="45"/>
        <v>500000</v>
      </c>
      <c r="H328" s="21"/>
      <c r="I328" s="38"/>
      <c r="J328" s="21"/>
      <c r="K328" s="9"/>
      <c r="L328" s="9"/>
      <c r="M328" s="7"/>
      <c r="N328" s="9"/>
    </row>
    <row r="329" spans="1:14">
      <c r="A329" s="19">
        <v>5</v>
      </c>
      <c r="B329" s="33" t="s">
        <v>357</v>
      </c>
      <c r="C329" s="20">
        <v>1</v>
      </c>
      <c r="D329" s="9">
        <v>3000000</v>
      </c>
      <c r="E329" s="9">
        <f t="shared" si="44"/>
        <v>3000000</v>
      </c>
      <c r="F329" s="7">
        <v>5</v>
      </c>
      <c r="G329" s="9">
        <f t="shared" si="45"/>
        <v>600000</v>
      </c>
      <c r="H329" s="21"/>
      <c r="I329" s="38"/>
      <c r="J329" s="21"/>
      <c r="K329" s="9"/>
      <c r="L329" s="9"/>
      <c r="M329" s="7"/>
      <c r="N329" s="9"/>
    </row>
    <row r="330" spans="1:14">
      <c r="A330" s="19">
        <v>6</v>
      </c>
      <c r="B330" s="8" t="s">
        <v>364</v>
      </c>
      <c r="C330" s="19">
        <v>1</v>
      </c>
      <c r="D330" s="9">
        <v>50000000</v>
      </c>
      <c r="E330" s="9">
        <f t="shared" si="44"/>
        <v>50000000</v>
      </c>
      <c r="F330" s="7">
        <v>5</v>
      </c>
      <c r="G330" s="9">
        <f t="shared" si="45"/>
        <v>10000000</v>
      </c>
      <c r="H330" s="21"/>
      <c r="I330" s="38"/>
      <c r="J330" s="21"/>
      <c r="K330" s="9"/>
      <c r="L330" s="9"/>
      <c r="M330" s="7"/>
      <c r="N330" s="9"/>
    </row>
    <row r="331" spans="1:14">
      <c r="A331" s="19">
        <v>7</v>
      </c>
      <c r="B331" s="8" t="s">
        <v>365</v>
      </c>
      <c r="C331" s="19">
        <v>3</v>
      </c>
      <c r="D331" s="9">
        <v>5000000</v>
      </c>
      <c r="E331" s="9">
        <f t="shared" si="44"/>
        <v>15000000</v>
      </c>
      <c r="F331" s="7">
        <v>5</v>
      </c>
      <c r="G331" s="9">
        <f t="shared" si="45"/>
        <v>3000000</v>
      </c>
      <c r="H331" s="21"/>
      <c r="I331" s="38"/>
      <c r="J331" s="21"/>
      <c r="K331" s="9"/>
      <c r="L331" s="9"/>
      <c r="M331" s="7"/>
      <c r="N331" s="9"/>
    </row>
    <row r="332" spans="1:14">
      <c r="A332" s="19">
        <v>8</v>
      </c>
      <c r="B332" s="8" t="s">
        <v>366</v>
      </c>
      <c r="C332" s="19">
        <v>3</v>
      </c>
      <c r="D332" s="9">
        <v>5000000</v>
      </c>
      <c r="E332" s="9">
        <f t="shared" si="44"/>
        <v>15000000</v>
      </c>
      <c r="F332" s="7">
        <v>5</v>
      </c>
      <c r="G332" s="9">
        <f t="shared" si="45"/>
        <v>3000000</v>
      </c>
      <c r="H332" s="21"/>
      <c r="I332" s="38"/>
      <c r="J332" s="21"/>
      <c r="K332" s="9"/>
      <c r="L332" s="9"/>
      <c r="M332" s="7"/>
      <c r="N332" s="9"/>
    </row>
    <row r="333" spans="1:14">
      <c r="A333" s="19">
        <v>9</v>
      </c>
      <c r="B333" s="8" t="s">
        <v>233</v>
      </c>
      <c r="C333" s="19">
        <v>6</v>
      </c>
      <c r="D333" s="9">
        <v>3000000</v>
      </c>
      <c r="E333" s="9">
        <f t="shared" si="44"/>
        <v>18000000</v>
      </c>
      <c r="F333" s="7">
        <v>5</v>
      </c>
      <c r="G333" s="9">
        <f t="shared" si="45"/>
        <v>3600000</v>
      </c>
      <c r="H333" s="21"/>
      <c r="I333" s="38"/>
      <c r="J333" s="21"/>
      <c r="K333" s="9"/>
      <c r="L333" s="9"/>
      <c r="M333" s="7"/>
      <c r="N333" s="9"/>
    </row>
    <row r="334" spans="1:14">
      <c r="A334" s="19">
        <v>10</v>
      </c>
      <c r="B334" s="8" t="s">
        <v>232</v>
      </c>
      <c r="C334" s="19">
        <v>5</v>
      </c>
      <c r="D334" s="9">
        <v>3000000</v>
      </c>
      <c r="E334" s="9">
        <f t="shared" si="44"/>
        <v>15000000</v>
      </c>
      <c r="F334" s="7">
        <v>5</v>
      </c>
      <c r="G334" s="9">
        <f t="shared" si="45"/>
        <v>3000000</v>
      </c>
      <c r="H334" s="21"/>
      <c r="I334" s="38"/>
      <c r="J334" s="21"/>
      <c r="K334" s="9"/>
      <c r="L334" s="9"/>
      <c r="M334" s="7"/>
      <c r="N334" s="9"/>
    </row>
    <row r="335" spans="1:14">
      <c r="A335" s="19">
        <v>11</v>
      </c>
      <c r="B335" s="8" t="s">
        <v>367</v>
      </c>
      <c r="C335" s="19">
        <v>16</v>
      </c>
      <c r="D335" s="9">
        <v>2500000</v>
      </c>
      <c r="E335" s="9">
        <f t="shared" si="44"/>
        <v>40000000</v>
      </c>
      <c r="F335" s="7">
        <v>5</v>
      </c>
      <c r="G335" s="9">
        <f t="shared" si="45"/>
        <v>8000000</v>
      </c>
      <c r="H335" s="21"/>
      <c r="I335" s="38"/>
      <c r="J335" s="21"/>
      <c r="K335" s="9"/>
      <c r="L335" s="9"/>
      <c r="M335" s="7"/>
      <c r="N335" s="9"/>
    </row>
    <row r="336" spans="1:14" ht="29">
      <c r="A336" s="19">
        <v>12</v>
      </c>
      <c r="B336" s="33" t="s">
        <v>368</v>
      </c>
      <c r="C336" s="20">
        <v>8</v>
      </c>
      <c r="D336" s="9">
        <v>2500000</v>
      </c>
      <c r="E336" s="9">
        <f t="shared" si="44"/>
        <v>20000000</v>
      </c>
      <c r="F336" s="7">
        <v>5</v>
      </c>
      <c r="G336" s="9">
        <f t="shared" si="45"/>
        <v>4000000</v>
      </c>
      <c r="H336" s="21"/>
      <c r="I336" s="38"/>
      <c r="J336" s="21"/>
      <c r="K336" s="9"/>
      <c r="L336" s="9"/>
      <c r="M336" s="7"/>
      <c r="N336" s="9"/>
    </row>
    <row r="337" spans="1:14">
      <c r="A337" s="19">
        <v>13</v>
      </c>
      <c r="B337" s="33" t="s">
        <v>313</v>
      </c>
      <c r="C337" s="20">
        <v>14</v>
      </c>
      <c r="D337" s="9">
        <v>2500000</v>
      </c>
      <c r="E337" s="9">
        <f t="shared" si="44"/>
        <v>35000000</v>
      </c>
      <c r="F337" s="7">
        <v>5</v>
      </c>
      <c r="G337" s="9">
        <f t="shared" si="45"/>
        <v>7000000</v>
      </c>
      <c r="H337" s="21"/>
      <c r="I337" s="38"/>
      <c r="J337" s="21"/>
      <c r="K337" s="9"/>
      <c r="L337" s="9"/>
      <c r="M337" s="7"/>
      <c r="N337" s="9"/>
    </row>
    <row r="338" spans="1:14">
      <c r="A338" s="19">
        <v>14</v>
      </c>
      <c r="B338" s="8" t="s">
        <v>156</v>
      </c>
      <c r="C338" s="19">
        <v>1</v>
      </c>
      <c r="D338" s="9">
        <v>3500000</v>
      </c>
      <c r="E338" s="9">
        <f t="shared" si="44"/>
        <v>3500000</v>
      </c>
      <c r="F338" s="7">
        <v>5</v>
      </c>
      <c r="G338" s="9">
        <f t="shared" si="45"/>
        <v>700000</v>
      </c>
      <c r="H338" s="21"/>
      <c r="I338" s="38"/>
      <c r="J338" s="21"/>
      <c r="K338" s="9"/>
      <c r="L338" s="9"/>
      <c r="M338" s="7"/>
      <c r="N338" s="9"/>
    </row>
    <row r="339" spans="1:14">
      <c r="A339" s="19">
        <v>15</v>
      </c>
      <c r="B339" s="8" t="s">
        <v>88</v>
      </c>
      <c r="C339" s="19">
        <v>1</v>
      </c>
      <c r="D339" s="9">
        <v>3000000</v>
      </c>
      <c r="E339" s="9">
        <f t="shared" si="44"/>
        <v>3000000</v>
      </c>
      <c r="F339" s="7">
        <v>5</v>
      </c>
      <c r="G339" s="9">
        <f t="shared" si="45"/>
        <v>600000</v>
      </c>
      <c r="H339" s="21"/>
      <c r="I339" s="38"/>
      <c r="J339" s="21"/>
      <c r="K339" s="9"/>
      <c r="L339" s="9"/>
      <c r="M339" s="7"/>
      <c r="N339" s="9"/>
    </row>
    <row r="340" spans="1:14">
      <c r="A340" s="19">
        <v>16</v>
      </c>
      <c r="B340" s="8" t="s">
        <v>369</v>
      </c>
      <c r="C340" s="19">
        <v>1</v>
      </c>
      <c r="D340" s="9">
        <v>5000000</v>
      </c>
      <c r="E340" s="9">
        <f t="shared" si="44"/>
        <v>5000000</v>
      </c>
      <c r="F340" s="7">
        <v>5</v>
      </c>
      <c r="G340" s="9">
        <f t="shared" si="45"/>
        <v>1000000</v>
      </c>
      <c r="H340" s="21"/>
      <c r="I340" s="38"/>
      <c r="J340" s="21"/>
      <c r="K340" s="9"/>
      <c r="L340" s="9"/>
      <c r="M340" s="7"/>
      <c r="N340" s="9"/>
    </row>
    <row r="341" spans="1:14">
      <c r="A341" s="19">
        <v>17</v>
      </c>
      <c r="B341" s="8" t="s">
        <v>370</v>
      </c>
      <c r="C341" s="19">
        <v>1</v>
      </c>
      <c r="D341" s="9">
        <v>2000000</v>
      </c>
      <c r="E341" s="9">
        <f t="shared" si="44"/>
        <v>2000000</v>
      </c>
      <c r="F341" s="7">
        <v>5</v>
      </c>
      <c r="G341" s="9">
        <f t="shared" si="45"/>
        <v>400000</v>
      </c>
      <c r="H341" s="21"/>
      <c r="I341" s="38"/>
      <c r="J341" s="21"/>
      <c r="K341" s="9"/>
      <c r="L341" s="9"/>
      <c r="M341" s="7"/>
      <c r="N341" s="9"/>
    </row>
    <row r="342" spans="1:14">
      <c r="A342" s="19">
        <v>18</v>
      </c>
      <c r="B342" s="8" t="s">
        <v>97</v>
      </c>
      <c r="C342" s="19">
        <v>1</v>
      </c>
      <c r="D342" s="9">
        <v>100000</v>
      </c>
      <c r="E342" s="9">
        <f t="shared" si="44"/>
        <v>100000</v>
      </c>
      <c r="F342" s="7">
        <v>5</v>
      </c>
      <c r="G342" s="9">
        <f t="shared" si="45"/>
        <v>20000</v>
      </c>
      <c r="H342" s="21"/>
      <c r="I342" s="38"/>
      <c r="J342" s="21"/>
      <c r="K342" s="9"/>
      <c r="L342" s="9"/>
      <c r="M342" s="7"/>
      <c r="N342" s="9"/>
    </row>
    <row r="343" spans="1:14">
      <c r="A343" s="19">
        <v>19</v>
      </c>
      <c r="B343" s="33" t="s">
        <v>371</v>
      </c>
      <c r="C343" s="20">
        <v>1</v>
      </c>
      <c r="D343" s="9">
        <v>20000000</v>
      </c>
      <c r="E343" s="9">
        <f t="shared" si="44"/>
        <v>20000000</v>
      </c>
      <c r="F343" s="7">
        <v>5</v>
      </c>
      <c r="G343" s="9">
        <f t="shared" si="45"/>
        <v>4000000</v>
      </c>
      <c r="H343" s="21"/>
      <c r="I343" s="38"/>
      <c r="J343" s="21"/>
      <c r="K343" s="9"/>
      <c r="L343" s="9"/>
      <c r="M343" s="7"/>
      <c r="N343" s="9"/>
    </row>
    <row r="344" spans="1:14">
      <c r="A344" s="19">
        <v>20</v>
      </c>
      <c r="B344" s="33" t="s">
        <v>372</v>
      </c>
      <c r="C344" s="20">
        <v>15</v>
      </c>
      <c r="D344" s="9">
        <v>12500000</v>
      </c>
      <c r="E344" s="9">
        <f t="shared" si="44"/>
        <v>187500000</v>
      </c>
      <c r="F344" s="7">
        <v>5</v>
      </c>
      <c r="G344" s="9">
        <f t="shared" si="45"/>
        <v>37500000</v>
      </c>
      <c r="H344" s="21"/>
      <c r="I344" s="38"/>
      <c r="J344" s="21"/>
      <c r="K344" s="9"/>
      <c r="L344" s="9"/>
      <c r="M344" s="7"/>
      <c r="N344" s="9"/>
    </row>
    <row r="345" spans="1:14">
      <c r="A345" s="19">
        <v>21</v>
      </c>
      <c r="B345" s="8" t="s">
        <v>214</v>
      </c>
      <c r="C345" s="19">
        <v>1</v>
      </c>
      <c r="D345" s="9">
        <v>2000000</v>
      </c>
      <c r="E345" s="9">
        <f t="shared" si="44"/>
        <v>2000000</v>
      </c>
      <c r="F345" s="7">
        <v>5</v>
      </c>
      <c r="G345" s="9">
        <f t="shared" si="45"/>
        <v>400000</v>
      </c>
      <c r="H345" s="21"/>
      <c r="I345" s="38"/>
      <c r="J345" s="21"/>
      <c r="K345" s="9"/>
      <c r="L345" s="9"/>
      <c r="M345" s="7"/>
      <c r="N345" s="9"/>
    </row>
    <row r="346" spans="1:14">
      <c r="A346" s="19">
        <v>22</v>
      </c>
      <c r="B346" s="8" t="s">
        <v>373</v>
      </c>
      <c r="C346" s="19">
        <v>2</v>
      </c>
      <c r="D346" s="9">
        <v>2000000</v>
      </c>
      <c r="E346" s="9">
        <f t="shared" si="44"/>
        <v>4000000</v>
      </c>
      <c r="F346" s="7">
        <v>5</v>
      </c>
      <c r="G346" s="9">
        <f t="shared" si="45"/>
        <v>800000</v>
      </c>
      <c r="H346" s="21"/>
      <c r="I346" s="38"/>
      <c r="J346" s="21"/>
      <c r="K346" s="9"/>
      <c r="L346" s="9"/>
      <c r="M346" s="7"/>
      <c r="N346" s="9"/>
    </row>
    <row r="347" spans="1:14">
      <c r="A347" s="19">
        <v>23</v>
      </c>
      <c r="B347" s="8" t="s">
        <v>281</v>
      </c>
      <c r="C347" s="19">
        <v>12</v>
      </c>
      <c r="D347" s="9">
        <v>4500000</v>
      </c>
      <c r="E347" s="9">
        <f t="shared" si="44"/>
        <v>54000000</v>
      </c>
      <c r="F347" s="7">
        <v>5</v>
      </c>
      <c r="G347" s="9">
        <f t="shared" si="45"/>
        <v>10800000</v>
      </c>
      <c r="H347" s="21"/>
      <c r="I347" s="38"/>
      <c r="J347" s="21"/>
      <c r="K347" s="9"/>
      <c r="L347" s="9"/>
      <c r="M347" s="7"/>
      <c r="N347" s="9"/>
    </row>
    <row r="348" spans="1:14">
      <c r="A348" s="19">
        <v>24</v>
      </c>
      <c r="B348" s="8" t="s">
        <v>374</v>
      </c>
      <c r="C348" s="19">
        <v>1</v>
      </c>
      <c r="D348" s="9">
        <v>4000000</v>
      </c>
      <c r="E348" s="9">
        <f t="shared" si="44"/>
        <v>4000000</v>
      </c>
      <c r="F348" s="7">
        <v>5</v>
      </c>
      <c r="G348" s="9">
        <f t="shared" si="45"/>
        <v>800000</v>
      </c>
      <c r="H348" s="21"/>
      <c r="I348" s="38"/>
      <c r="J348" s="21"/>
      <c r="K348" s="9"/>
      <c r="L348" s="9"/>
      <c r="M348" s="7"/>
      <c r="N348" s="9"/>
    </row>
    <row r="349" spans="1:14">
      <c r="A349" s="19">
        <v>25</v>
      </c>
      <c r="B349" s="33" t="s">
        <v>375</v>
      </c>
      <c r="C349" s="20">
        <v>1</v>
      </c>
      <c r="D349" s="9">
        <v>200000</v>
      </c>
      <c r="E349" s="9">
        <f t="shared" si="44"/>
        <v>200000</v>
      </c>
      <c r="F349" s="7">
        <v>5</v>
      </c>
      <c r="G349" s="9">
        <f t="shared" si="45"/>
        <v>40000</v>
      </c>
      <c r="H349" s="21"/>
      <c r="I349" s="38"/>
      <c r="J349" s="21"/>
      <c r="K349" s="9"/>
      <c r="L349" s="9"/>
      <c r="M349" s="7"/>
      <c r="N349" s="9"/>
    </row>
    <row r="350" spans="1:14">
      <c r="A350" s="19">
        <v>26</v>
      </c>
      <c r="B350" s="33" t="s">
        <v>376</v>
      </c>
      <c r="C350" s="20">
        <v>1</v>
      </c>
      <c r="D350" s="9">
        <v>4500000</v>
      </c>
      <c r="E350" s="9">
        <f t="shared" si="44"/>
        <v>4500000</v>
      </c>
      <c r="F350" s="7">
        <v>5</v>
      </c>
      <c r="G350" s="9">
        <f t="shared" si="45"/>
        <v>900000</v>
      </c>
      <c r="H350" s="21"/>
      <c r="I350" s="38"/>
      <c r="J350" s="21"/>
      <c r="K350" s="9"/>
      <c r="L350" s="9"/>
      <c r="M350" s="7"/>
      <c r="N350" s="9"/>
    </row>
    <row r="351" spans="1:14">
      <c r="A351" s="19">
        <v>27</v>
      </c>
      <c r="B351" s="33" t="s">
        <v>376</v>
      </c>
      <c r="C351" s="20">
        <v>2</v>
      </c>
      <c r="D351" s="9">
        <v>4500000</v>
      </c>
      <c r="E351" s="9">
        <f t="shared" si="44"/>
        <v>9000000</v>
      </c>
      <c r="F351" s="7">
        <v>5</v>
      </c>
      <c r="G351" s="9">
        <f t="shared" si="45"/>
        <v>1800000</v>
      </c>
      <c r="H351" s="21"/>
      <c r="I351" s="38"/>
      <c r="J351" s="21"/>
      <c r="K351" s="9"/>
      <c r="L351" s="9"/>
      <c r="M351" s="7"/>
      <c r="N351" s="9"/>
    </row>
    <row r="352" spans="1:14">
      <c r="A352" s="19">
        <v>28</v>
      </c>
      <c r="B352" s="33" t="s">
        <v>376</v>
      </c>
      <c r="C352" s="20">
        <v>1</v>
      </c>
      <c r="D352" s="9">
        <v>4500000</v>
      </c>
      <c r="E352" s="9">
        <f t="shared" si="44"/>
        <v>4500000</v>
      </c>
      <c r="F352" s="7">
        <v>5</v>
      </c>
      <c r="G352" s="9">
        <f t="shared" si="45"/>
        <v>900000</v>
      </c>
      <c r="H352" s="21"/>
      <c r="I352" s="38"/>
      <c r="J352" s="21"/>
      <c r="K352" s="9"/>
      <c r="L352" s="9"/>
      <c r="M352" s="7"/>
      <c r="N352" s="9"/>
    </row>
    <row r="353" spans="1:14">
      <c r="A353" s="19">
        <v>29</v>
      </c>
      <c r="B353" s="33" t="s">
        <v>297</v>
      </c>
      <c r="C353" s="20">
        <v>2</v>
      </c>
      <c r="D353" s="9">
        <v>12500000</v>
      </c>
      <c r="E353" s="9">
        <f t="shared" si="44"/>
        <v>25000000</v>
      </c>
      <c r="F353" s="7">
        <v>5</v>
      </c>
      <c r="G353" s="9">
        <f t="shared" si="45"/>
        <v>5000000</v>
      </c>
      <c r="H353" s="21"/>
      <c r="I353" s="38"/>
      <c r="J353" s="21"/>
      <c r="K353" s="9"/>
      <c r="L353" s="9"/>
      <c r="M353" s="7"/>
      <c r="N353" s="9"/>
    </row>
    <row r="354" spans="1:14">
      <c r="A354" s="19">
        <v>30</v>
      </c>
      <c r="B354" s="33" t="s">
        <v>243</v>
      </c>
      <c r="C354" s="20">
        <v>1</v>
      </c>
      <c r="D354" s="9">
        <v>900000</v>
      </c>
      <c r="E354" s="9">
        <f t="shared" si="44"/>
        <v>900000</v>
      </c>
      <c r="F354" s="7">
        <v>5</v>
      </c>
      <c r="G354" s="9">
        <f t="shared" si="45"/>
        <v>180000</v>
      </c>
      <c r="H354" s="21"/>
      <c r="I354" s="38"/>
      <c r="J354" s="21"/>
      <c r="K354" s="9"/>
      <c r="L354" s="9"/>
      <c r="M354" s="7"/>
      <c r="N354" s="9"/>
    </row>
    <row r="355" spans="1:14">
      <c r="A355" s="20"/>
      <c r="B355" s="33"/>
      <c r="C355" s="20"/>
      <c r="D355" s="9"/>
      <c r="E355" s="9"/>
      <c r="F355" s="7"/>
      <c r="G355" s="9"/>
      <c r="H355" s="21"/>
      <c r="I355" s="38"/>
      <c r="J355" s="21"/>
      <c r="K355" s="9"/>
      <c r="L355" s="9"/>
      <c r="M355" s="7"/>
      <c r="N355" s="9"/>
    </row>
    <row r="356" spans="1:14">
      <c r="A356" s="25"/>
      <c r="B356" s="8" t="s">
        <v>377</v>
      </c>
      <c r="C356" s="25"/>
      <c r="D356" s="9"/>
      <c r="E356" s="9"/>
      <c r="F356" s="7"/>
      <c r="G356" s="9"/>
      <c r="H356" s="21"/>
      <c r="I356" s="38"/>
      <c r="J356" s="21"/>
      <c r="K356" s="9"/>
      <c r="L356" s="9"/>
      <c r="M356" s="7"/>
      <c r="N356" s="9"/>
    </row>
    <row r="357" spans="1:14">
      <c r="A357" s="19">
        <v>1</v>
      </c>
      <c r="B357" s="8" t="s">
        <v>345</v>
      </c>
      <c r="C357" s="19">
        <v>1</v>
      </c>
      <c r="D357" s="9">
        <v>6000000</v>
      </c>
      <c r="E357" s="9">
        <f t="shared" ref="E357:E370" si="46">C357*D357</f>
        <v>6000000</v>
      </c>
      <c r="F357" s="7">
        <v>5</v>
      </c>
      <c r="G357" s="9">
        <f t="shared" ref="G357:G370" si="47">E357/F357</f>
        <v>1200000</v>
      </c>
      <c r="H357" s="21"/>
      <c r="I357" s="38"/>
      <c r="J357" s="21"/>
      <c r="K357" s="9"/>
      <c r="L357" s="9"/>
      <c r="M357" s="7"/>
      <c r="N357" s="9"/>
    </row>
    <row r="358" spans="1:14">
      <c r="A358" s="19">
        <v>2</v>
      </c>
      <c r="B358" s="8" t="s">
        <v>378</v>
      </c>
      <c r="C358" s="19">
        <v>3</v>
      </c>
      <c r="D358" s="9">
        <v>900000</v>
      </c>
      <c r="E358" s="9">
        <f t="shared" si="46"/>
        <v>2700000</v>
      </c>
      <c r="F358" s="7">
        <v>5</v>
      </c>
      <c r="G358" s="9">
        <f t="shared" si="47"/>
        <v>540000</v>
      </c>
      <c r="H358" s="21"/>
      <c r="I358" s="38"/>
      <c r="J358" s="21"/>
      <c r="K358" s="9"/>
      <c r="L358" s="9"/>
      <c r="M358" s="7"/>
      <c r="N358" s="9"/>
    </row>
    <row r="359" spans="1:14">
      <c r="A359" s="19">
        <v>3</v>
      </c>
      <c r="B359" s="8" t="s">
        <v>137</v>
      </c>
      <c r="C359" s="19">
        <v>1</v>
      </c>
      <c r="D359" s="9">
        <v>2500000</v>
      </c>
      <c r="E359" s="9">
        <f t="shared" si="46"/>
        <v>2500000</v>
      </c>
      <c r="F359" s="7">
        <v>5</v>
      </c>
      <c r="G359" s="9">
        <f t="shared" si="47"/>
        <v>500000</v>
      </c>
      <c r="H359" s="21"/>
      <c r="I359" s="38"/>
      <c r="J359" s="21"/>
      <c r="K359" s="9"/>
      <c r="L359" s="9"/>
      <c r="M359" s="7"/>
      <c r="N359" s="9"/>
    </row>
    <row r="360" spans="1:14" ht="29">
      <c r="A360" s="19">
        <v>4</v>
      </c>
      <c r="B360" s="33" t="s">
        <v>379</v>
      </c>
      <c r="C360" s="20">
        <v>1</v>
      </c>
      <c r="D360" s="9">
        <v>2500000</v>
      </c>
      <c r="E360" s="9">
        <f t="shared" si="46"/>
        <v>2500000</v>
      </c>
      <c r="F360" s="7">
        <v>5</v>
      </c>
      <c r="G360" s="9">
        <f t="shared" si="47"/>
        <v>500000</v>
      </c>
      <c r="H360" s="21"/>
      <c r="I360" s="38"/>
      <c r="J360" s="21"/>
      <c r="K360" s="9"/>
      <c r="L360" s="9"/>
      <c r="M360" s="7"/>
      <c r="N360" s="9"/>
    </row>
    <row r="361" spans="1:14">
      <c r="A361" s="19">
        <v>5</v>
      </c>
      <c r="B361" s="8" t="s">
        <v>380</v>
      </c>
      <c r="C361" s="19">
        <v>2</v>
      </c>
      <c r="D361" s="9">
        <v>500000</v>
      </c>
      <c r="E361" s="9">
        <f t="shared" si="46"/>
        <v>1000000</v>
      </c>
      <c r="F361" s="7">
        <v>5</v>
      </c>
      <c r="G361" s="9">
        <f t="shared" si="47"/>
        <v>200000</v>
      </c>
      <c r="H361" s="21"/>
      <c r="I361" s="38"/>
      <c r="J361" s="21"/>
      <c r="K361" s="9"/>
      <c r="L361" s="9"/>
      <c r="M361" s="7"/>
      <c r="N361" s="9"/>
    </row>
    <row r="362" spans="1:14">
      <c r="A362" s="19">
        <v>6</v>
      </c>
      <c r="B362" s="8" t="s">
        <v>381</v>
      </c>
      <c r="C362" s="19">
        <v>1</v>
      </c>
      <c r="D362" s="9">
        <v>500000</v>
      </c>
      <c r="E362" s="9">
        <f t="shared" si="46"/>
        <v>500000</v>
      </c>
      <c r="F362" s="7">
        <v>5</v>
      </c>
      <c r="G362" s="9">
        <f t="shared" si="47"/>
        <v>100000</v>
      </c>
      <c r="H362" s="21"/>
      <c r="I362" s="38"/>
      <c r="J362" s="21"/>
      <c r="K362" s="9"/>
      <c r="L362" s="9"/>
      <c r="M362" s="7"/>
      <c r="N362" s="9"/>
    </row>
    <row r="363" spans="1:14">
      <c r="A363" s="19">
        <v>7</v>
      </c>
      <c r="B363" s="8" t="s">
        <v>382</v>
      </c>
      <c r="C363" s="19">
        <v>21</v>
      </c>
      <c r="D363" s="9">
        <v>1000000</v>
      </c>
      <c r="E363" s="9">
        <f t="shared" si="46"/>
        <v>21000000</v>
      </c>
      <c r="F363" s="7">
        <v>5</v>
      </c>
      <c r="G363" s="9">
        <f t="shared" si="47"/>
        <v>4200000</v>
      </c>
      <c r="H363" s="21"/>
      <c r="I363" s="38"/>
      <c r="J363" s="21"/>
      <c r="K363" s="9"/>
      <c r="L363" s="9"/>
      <c r="M363" s="7"/>
      <c r="N363" s="9"/>
    </row>
    <row r="364" spans="1:14">
      <c r="A364" s="19">
        <v>8</v>
      </c>
      <c r="B364" s="8" t="s">
        <v>297</v>
      </c>
      <c r="C364" s="19">
        <v>1</v>
      </c>
      <c r="D364" s="9">
        <v>12500000</v>
      </c>
      <c r="E364" s="9">
        <f t="shared" si="46"/>
        <v>12500000</v>
      </c>
      <c r="F364" s="7">
        <v>5</v>
      </c>
      <c r="G364" s="9">
        <f t="shared" si="47"/>
        <v>2500000</v>
      </c>
      <c r="H364" s="21"/>
      <c r="I364" s="38"/>
      <c r="J364" s="21"/>
      <c r="K364" s="9"/>
      <c r="L364" s="9"/>
      <c r="M364" s="7"/>
      <c r="N364" s="9"/>
    </row>
    <row r="365" spans="1:14">
      <c r="A365" s="19">
        <v>9</v>
      </c>
      <c r="B365" s="8" t="s">
        <v>281</v>
      </c>
      <c r="C365" s="19">
        <v>1</v>
      </c>
      <c r="D365" s="9">
        <v>4500000</v>
      </c>
      <c r="E365" s="9">
        <f t="shared" si="46"/>
        <v>4500000</v>
      </c>
      <c r="F365" s="7">
        <v>5</v>
      </c>
      <c r="G365" s="9">
        <f t="shared" si="47"/>
        <v>900000</v>
      </c>
      <c r="H365" s="21"/>
      <c r="I365" s="38"/>
      <c r="J365" s="21"/>
      <c r="K365" s="9"/>
      <c r="L365" s="9"/>
      <c r="M365" s="7"/>
      <c r="N365" s="9"/>
    </row>
    <row r="366" spans="1:14">
      <c r="A366" s="19">
        <v>10</v>
      </c>
      <c r="B366" s="8" t="s">
        <v>120</v>
      </c>
      <c r="C366" s="19">
        <v>1</v>
      </c>
      <c r="D366" s="9">
        <v>5000000</v>
      </c>
      <c r="E366" s="9">
        <f t="shared" si="46"/>
        <v>5000000</v>
      </c>
      <c r="F366" s="7">
        <v>5</v>
      </c>
      <c r="G366" s="9">
        <f t="shared" si="47"/>
        <v>1000000</v>
      </c>
      <c r="H366" s="21"/>
      <c r="I366" s="38"/>
      <c r="J366" s="21"/>
      <c r="K366" s="9"/>
      <c r="L366" s="9"/>
      <c r="M366" s="7"/>
      <c r="N366" s="9"/>
    </row>
    <row r="367" spans="1:14">
      <c r="A367" s="19">
        <v>11</v>
      </c>
      <c r="B367" s="8" t="s">
        <v>383</v>
      </c>
      <c r="C367" s="19">
        <v>1</v>
      </c>
      <c r="D367" s="9">
        <v>1000000</v>
      </c>
      <c r="E367" s="9">
        <f t="shared" si="46"/>
        <v>1000000</v>
      </c>
      <c r="F367" s="7">
        <v>5</v>
      </c>
      <c r="G367" s="9">
        <f t="shared" si="47"/>
        <v>200000</v>
      </c>
      <c r="H367" s="21"/>
      <c r="I367" s="38"/>
      <c r="J367" s="21"/>
      <c r="K367" s="9"/>
      <c r="L367" s="9"/>
      <c r="M367" s="7"/>
      <c r="N367" s="9"/>
    </row>
    <row r="368" spans="1:14">
      <c r="A368" s="19">
        <v>12</v>
      </c>
      <c r="B368" s="8" t="s">
        <v>384</v>
      </c>
      <c r="C368" s="19">
        <v>1</v>
      </c>
      <c r="D368" s="9">
        <v>2000000</v>
      </c>
      <c r="E368" s="9">
        <f t="shared" si="46"/>
        <v>2000000</v>
      </c>
      <c r="F368" s="7">
        <v>5</v>
      </c>
      <c r="G368" s="9">
        <f t="shared" si="47"/>
        <v>400000</v>
      </c>
      <c r="H368" s="21"/>
      <c r="I368" s="38"/>
      <c r="J368" s="21"/>
      <c r="K368" s="9"/>
      <c r="L368" s="9"/>
      <c r="M368" s="7"/>
      <c r="N368" s="9"/>
    </row>
    <row r="369" spans="1:14">
      <c r="A369" s="19">
        <v>13</v>
      </c>
      <c r="B369" s="8" t="s">
        <v>156</v>
      </c>
      <c r="C369" s="19">
        <v>1</v>
      </c>
      <c r="D369" s="9">
        <v>3500000</v>
      </c>
      <c r="E369" s="9">
        <f t="shared" si="46"/>
        <v>3500000</v>
      </c>
      <c r="F369" s="7">
        <v>5</v>
      </c>
      <c r="G369" s="9">
        <f t="shared" si="47"/>
        <v>700000</v>
      </c>
      <c r="H369" s="21"/>
      <c r="I369" s="38"/>
      <c r="J369" s="21"/>
      <c r="K369" s="9"/>
      <c r="L369" s="9"/>
      <c r="M369" s="7"/>
      <c r="N369" s="9"/>
    </row>
    <row r="370" spans="1:14">
      <c r="A370" s="19">
        <v>14</v>
      </c>
      <c r="B370" s="8" t="s">
        <v>281</v>
      </c>
      <c r="C370" s="19">
        <v>1</v>
      </c>
      <c r="D370" s="9">
        <v>4500000</v>
      </c>
      <c r="E370" s="9">
        <f t="shared" si="46"/>
        <v>4500000</v>
      </c>
      <c r="F370" s="7">
        <v>5</v>
      </c>
      <c r="G370" s="9">
        <f t="shared" si="47"/>
        <v>900000</v>
      </c>
      <c r="H370" s="21"/>
      <c r="I370" s="38"/>
      <c r="J370" s="21"/>
      <c r="K370" s="9"/>
      <c r="L370" s="9"/>
      <c r="M370" s="7"/>
      <c r="N370" s="9"/>
    </row>
    <row r="371" spans="1:14">
      <c r="A371" s="28"/>
      <c r="B371" s="39"/>
      <c r="C371" s="28"/>
      <c r="D371" s="9"/>
      <c r="E371" s="9"/>
      <c r="F371" s="7"/>
      <c r="G371" s="9"/>
      <c r="H371" s="21"/>
      <c r="I371" s="38"/>
      <c r="J371" s="21"/>
      <c r="K371" s="9"/>
      <c r="L371" s="9"/>
      <c r="M371" s="7"/>
      <c r="N371" s="9"/>
    </row>
    <row r="372" spans="1:14">
      <c r="A372" s="19"/>
      <c r="B372" s="8" t="s">
        <v>385</v>
      </c>
      <c r="C372" s="19"/>
      <c r="D372" s="9"/>
      <c r="E372" s="9"/>
      <c r="F372" s="7"/>
      <c r="G372" s="9"/>
      <c r="H372" s="21"/>
      <c r="I372" s="38"/>
      <c r="J372" s="21"/>
      <c r="K372" s="9"/>
      <c r="L372" s="9"/>
      <c r="M372" s="7"/>
      <c r="N372" s="9"/>
    </row>
    <row r="373" spans="1:14">
      <c r="A373" s="19">
        <v>1</v>
      </c>
      <c r="B373" s="8" t="s">
        <v>345</v>
      </c>
      <c r="C373" s="19">
        <v>1</v>
      </c>
      <c r="D373" s="9">
        <v>6000000</v>
      </c>
      <c r="E373" s="9">
        <f t="shared" ref="E373:E387" si="48">C373*D373</f>
        <v>6000000</v>
      </c>
      <c r="F373" s="7">
        <v>5</v>
      </c>
      <c r="G373" s="9">
        <f t="shared" ref="G373:G387" si="49">E373/F373</f>
        <v>1200000</v>
      </c>
      <c r="H373" s="21"/>
      <c r="I373" s="38"/>
      <c r="J373" s="21"/>
      <c r="K373" s="9"/>
      <c r="L373" s="9"/>
      <c r="M373" s="7"/>
      <c r="N373" s="9"/>
    </row>
    <row r="374" spans="1:14">
      <c r="A374" s="20">
        <v>2</v>
      </c>
      <c r="B374" s="33" t="s">
        <v>318</v>
      </c>
      <c r="C374" s="20">
        <v>3</v>
      </c>
      <c r="D374" s="9">
        <v>2500000</v>
      </c>
      <c r="E374" s="9">
        <f t="shared" si="48"/>
        <v>7500000</v>
      </c>
      <c r="F374" s="7">
        <v>5</v>
      </c>
      <c r="G374" s="9">
        <f t="shared" si="49"/>
        <v>1500000</v>
      </c>
      <c r="H374" s="21"/>
      <c r="I374" s="38"/>
      <c r="J374" s="21"/>
      <c r="K374" s="9"/>
      <c r="L374" s="9"/>
      <c r="M374" s="7"/>
      <c r="N374" s="9"/>
    </row>
    <row r="375" spans="1:14">
      <c r="A375" s="19">
        <v>3</v>
      </c>
      <c r="B375" s="8" t="s">
        <v>137</v>
      </c>
      <c r="C375" s="19">
        <v>1</v>
      </c>
      <c r="D375" s="9">
        <v>2500000</v>
      </c>
      <c r="E375" s="9">
        <f t="shared" si="48"/>
        <v>2500000</v>
      </c>
      <c r="F375" s="7">
        <v>5</v>
      </c>
      <c r="G375" s="9">
        <f t="shared" si="49"/>
        <v>500000</v>
      </c>
      <c r="H375" s="21"/>
      <c r="I375" s="38"/>
      <c r="J375" s="21"/>
      <c r="K375" s="9"/>
      <c r="L375" s="9"/>
      <c r="M375" s="7"/>
      <c r="N375" s="9"/>
    </row>
    <row r="376" spans="1:14">
      <c r="A376" s="20">
        <v>4</v>
      </c>
      <c r="B376" s="8" t="s">
        <v>386</v>
      </c>
      <c r="C376" s="19">
        <v>2</v>
      </c>
      <c r="D376" s="9">
        <v>2500000</v>
      </c>
      <c r="E376" s="9">
        <f t="shared" si="48"/>
        <v>5000000</v>
      </c>
      <c r="F376" s="7">
        <v>5</v>
      </c>
      <c r="G376" s="9">
        <f t="shared" si="49"/>
        <v>1000000</v>
      </c>
      <c r="H376" s="21"/>
      <c r="I376" s="38"/>
      <c r="J376" s="21"/>
      <c r="K376" s="9"/>
      <c r="L376" s="9"/>
      <c r="M376" s="7"/>
      <c r="N376" s="9"/>
    </row>
    <row r="377" spans="1:14">
      <c r="A377" s="19">
        <v>5</v>
      </c>
      <c r="B377" s="8" t="s">
        <v>102</v>
      </c>
      <c r="C377" s="19">
        <v>2</v>
      </c>
      <c r="D377" s="9">
        <v>700000</v>
      </c>
      <c r="E377" s="9">
        <f t="shared" si="48"/>
        <v>1400000</v>
      </c>
      <c r="F377" s="7">
        <v>5</v>
      </c>
      <c r="G377" s="9">
        <f t="shared" si="49"/>
        <v>280000</v>
      </c>
      <c r="H377" s="21"/>
      <c r="I377" s="38"/>
      <c r="J377" s="21"/>
      <c r="K377" s="9"/>
      <c r="L377" s="9"/>
      <c r="M377" s="7"/>
      <c r="N377" s="9"/>
    </row>
    <row r="378" spans="1:14">
      <c r="A378" s="20">
        <v>6</v>
      </c>
      <c r="B378" s="8" t="s">
        <v>88</v>
      </c>
      <c r="C378" s="19">
        <v>1</v>
      </c>
      <c r="D378" s="9">
        <v>3000000</v>
      </c>
      <c r="E378" s="9">
        <f t="shared" si="48"/>
        <v>3000000</v>
      </c>
      <c r="F378" s="7">
        <v>5</v>
      </c>
      <c r="G378" s="9">
        <f t="shared" si="49"/>
        <v>600000</v>
      </c>
      <c r="H378" s="19"/>
      <c r="I378" s="8"/>
      <c r="J378" s="19"/>
      <c r="K378" s="9"/>
      <c r="L378" s="9"/>
      <c r="M378" s="7"/>
      <c r="N378" s="9"/>
    </row>
    <row r="379" spans="1:14">
      <c r="A379" s="19">
        <v>7</v>
      </c>
      <c r="B379" s="8" t="s">
        <v>382</v>
      </c>
      <c r="C379" s="19">
        <v>5</v>
      </c>
      <c r="D379" s="9">
        <v>2000000</v>
      </c>
      <c r="E379" s="9">
        <f t="shared" si="48"/>
        <v>10000000</v>
      </c>
      <c r="F379" s="7">
        <v>5</v>
      </c>
      <c r="G379" s="9">
        <f t="shared" si="49"/>
        <v>2000000</v>
      </c>
      <c r="H379" s="21"/>
      <c r="I379" s="41"/>
      <c r="J379" s="47"/>
      <c r="K379" s="9"/>
      <c r="L379" s="9"/>
      <c r="M379" s="7"/>
      <c r="N379" s="9"/>
    </row>
    <row r="380" spans="1:14">
      <c r="A380" s="20">
        <v>8</v>
      </c>
      <c r="B380" s="8" t="s">
        <v>297</v>
      </c>
      <c r="C380" s="19">
        <v>3</v>
      </c>
      <c r="D380" s="9">
        <v>12500000</v>
      </c>
      <c r="E380" s="9">
        <f t="shared" si="48"/>
        <v>37500000</v>
      </c>
      <c r="F380" s="7">
        <v>5</v>
      </c>
      <c r="G380" s="9">
        <f t="shared" si="49"/>
        <v>7500000</v>
      </c>
      <c r="H380" s="21"/>
      <c r="I380" s="38"/>
      <c r="J380" s="21"/>
      <c r="K380" s="9"/>
      <c r="L380" s="9"/>
      <c r="M380" s="7"/>
      <c r="N380" s="9"/>
    </row>
    <row r="381" spans="1:14">
      <c r="A381" s="19">
        <v>9</v>
      </c>
      <c r="B381" s="8" t="s">
        <v>281</v>
      </c>
      <c r="C381" s="19">
        <v>2</v>
      </c>
      <c r="D381" s="9">
        <v>4500000</v>
      </c>
      <c r="E381" s="9">
        <f t="shared" si="48"/>
        <v>9000000</v>
      </c>
      <c r="F381" s="7">
        <v>5</v>
      </c>
      <c r="G381" s="9">
        <f t="shared" si="49"/>
        <v>1800000</v>
      </c>
      <c r="H381" s="21"/>
      <c r="I381" s="38"/>
      <c r="J381" s="21"/>
      <c r="K381" s="9"/>
      <c r="L381" s="9"/>
      <c r="M381" s="7"/>
      <c r="N381" s="9"/>
    </row>
    <row r="382" spans="1:14">
      <c r="A382" s="20">
        <v>10</v>
      </c>
      <c r="B382" s="8" t="s">
        <v>120</v>
      </c>
      <c r="C382" s="19">
        <v>2</v>
      </c>
      <c r="D382" s="9">
        <v>5000000</v>
      </c>
      <c r="E382" s="9">
        <f t="shared" si="48"/>
        <v>10000000</v>
      </c>
      <c r="F382" s="7">
        <v>5</v>
      </c>
      <c r="G382" s="9">
        <f t="shared" si="49"/>
        <v>2000000</v>
      </c>
      <c r="H382" s="21"/>
      <c r="I382" s="38"/>
      <c r="J382" s="21"/>
      <c r="K382" s="9"/>
      <c r="L382" s="9"/>
      <c r="M382" s="7"/>
      <c r="N382" s="9"/>
    </row>
    <row r="383" spans="1:14">
      <c r="A383" s="19">
        <v>11</v>
      </c>
      <c r="B383" s="8" t="s">
        <v>97</v>
      </c>
      <c r="C383" s="19">
        <v>1</v>
      </c>
      <c r="D383" s="9">
        <v>100000</v>
      </c>
      <c r="E383" s="9">
        <f t="shared" si="48"/>
        <v>100000</v>
      </c>
      <c r="F383" s="7">
        <v>5</v>
      </c>
      <c r="G383" s="9">
        <f t="shared" si="49"/>
        <v>20000</v>
      </c>
      <c r="H383" s="21"/>
      <c r="I383" s="38"/>
      <c r="J383" s="21"/>
      <c r="K383" s="9"/>
      <c r="L383" s="9"/>
      <c r="M383" s="7"/>
      <c r="N383" s="9"/>
    </row>
    <row r="384" spans="1:14">
      <c r="A384" s="20">
        <v>12</v>
      </c>
      <c r="B384" s="8" t="s">
        <v>107</v>
      </c>
      <c r="C384" s="19">
        <v>1</v>
      </c>
      <c r="D384" s="9">
        <v>7000000</v>
      </c>
      <c r="E384" s="9">
        <f t="shared" si="48"/>
        <v>7000000</v>
      </c>
      <c r="F384" s="7">
        <v>5</v>
      </c>
      <c r="G384" s="9">
        <f t="shared" si="49"/>
        <v>1400000</v>
      </c>
      <c r="H384" s="21"/>
      <c r="I384" s="38"/>
      <c r="J384" s="23"/>
      <c r="K384" s="9"/>
      <c r="L384" s="9"/>
      <c r="M384" s="7"/>
      <c r="N384" s="9"/>
    </row>
    <row r="385" spans="1:14">
      <c r="A385" s="19">
        <v>13</v>
      </c>
      <c r="B385" s="8" t="s">
        <v>156</v>
      </c>
      <c r="C385" s="19">
        <v>1</v>
      </c>
      <c r="D385" s="9">
        <v>3500000</v>
      </c>
      <c r="E385" s="9">
        <f t="shared" si="48"/>
        <v>3500000</v>
      </c>
      <c r="F385" s="7">
        <v>5</v>
      </c>
      <c r="G385" s="9">
        <f t="shared" si="49"/>
        <v>700000</v>
      </c>
      <c r="H385" s="21"/>
      <c r="I385" s="38"/>
      <c r="J385" s="21"/>
      <c r="K385" s="9"/>
      <c r="L385" s="9"/>
      <c r="M385" s="7"/>
      <c r="N385" s="9"/>
    </row>
    <row r="386" spans="1:14">
      <c r="A386" s="20">
        <v>14</v>
      </c>
      <c r="B386" s="8" t="s">
        <v>281</v>
      </c>
      <c r="C386" s="19">
        <v>1</v>
      </c>
      <c r="D386" s="9">
        <v>4500000</v>
      </c>
      <c r="E386" s="9">
        <f t="shared" si="48"/>
        <v>4500000</v>
      </c>
      <c r="F386" s="7">
        <v>5</v>
      </c>
      <c r="G386" s="9">
        <f t="shared" si="49"/>
        <v>900000</v>
      </c>
      <c r="H386" s="21"/>
      <c r="I386" s="38"/>
      <c r="J386" s="21"/>
      <c r="K386" s="9"/>
      <c r="L386" s="9"/>
      <c r="M386" s="7"/>
      <c r="N386" s="9"/>
    </row>
    <row r="387" spans="1:14">
      <c r="A387" s="19">
        <v>15</v>
      </c>
      <c r="B387" s="8" t="s">
        <v>243</v>
      </c>
      <c r="C387" s="19">
        <v>1</v>
      </c>
      <c r="D387" s="9">
        <v>900000</v>
      </c>
      <c r="E387" s="9">
        <f t="shared" si="48"/>
        <v>900000</v>
      </c>
      <c r="F387" s="7">
        <v>5</v>
      </c>
      <c r="G387" s="9">
        <f t="shared" si="49"/>
        <v>180000</v>
      </c>
      <c r="H387" s="21"/>
      <c r="I387" s="38"/>
      <c r="J387" s="21"/>
      <c r="K387" s="9"/>
      <c r="L387" s="9"/>
      <c r="M387" s="7"/>
      <c r="N387" s="9"/>
    </row>
    <row r="388" spans="1:14">
      <c r="A388" s="19"/>
      <c r="B388" s="8"/>
      <c r="C388" s="19"/>
      <c r="D388" s="9"/>
      <c r="E388" s="9"/>
      <c r="F388" s="7"/>
      <c r="G388" s="9"/>
      <c r="H388" s="21"/>
      <c r="I388" s="38"/>
      <c r="J388" s="21"/>
      <c r="K388" s="9"/>
      <c r="L388" s="9"/>
      <c r="M388" s="7"/>
      <c r="N388" s="9"/>
    </row>
    <row r="389" spans="1:14">
      <c r="A389" s="25"/>
      <c r="B389" s="37" t="s">
        <v>387</v>
      </c>
      <c r="C389" s="25"/>
      <c r="D389" s="9"/>
      <c r="E389" s="9"/>
      <c r="F389" s="7"/>
      <c r="G389" s="9"/>
      <c r="H389" s="21"/>
      <c r="I389" s="38"/>
      <c r="J389" s="23"/>
      <c r="K389" s="9"/>
      <c r="L389" s="9"/>
      <c r="M389" s="7"/>
      <c r="N389" s="9"/>
    </row>
    <row r="390" spans="1:14">
      <c r="A390" s="20">
        <v>1</v>
      </c>
      <c r="B390" s="33" t="s">
        <v>388</v>
      </c>
      <c r="C390" s="20">
        <v>1</v>
      </c>
      <c r="D390" s="9">
        <v>5000000</v>
      </c>
      <c r="E390" s="9">
        <f t="shared" ref="E390:E409" si="50">C390*D390</f>
        <v>5000000</v>
      </c>
      <c r="F390" s="7">
        <v>5</v>
      </c>
      <c r="G390" s="9">
        <f t="shared" ref="G390:G409" si="51">E390/F390</f>
        <v>1000000</v>
      </c>
      <c r="H390" s="21"/>
      <c r="I390" s="38"/>
      <c r="J390" s="23"/>
      <c r="K390" s="9"/>
      <c r="L390" s="9"/>
      <c r="M390" s="7"/>
      <c r="N390" s="9"/>
    </row>
    <row r="391" spans="1:14">
      <c r="A391" s="19">
        <v>2</v>
      </c>
      <c r="B391" s="8" t="s">
        <v>389</v>
      </c>
      <c r="C391" s="19">
        <v>3</v>
      </c>
      <c r="D391" s="9">
        <v>2500000</v>
      </c>
      <c r="E391" s="9">
        <f t="shared" si="50"/>
        <v>7500000</v>
      </c>
      <c r="F391" s="7">
        <v>5</v>
      </c>
      <c r="G391" s="9">
        <f t="shared" si="51"/>
        <v>1500000</v>
      </c>
      <c r="H391" s="21"/>
      <c r="I391" s="38"/>
      <c r="J391" s="23"/>
      <c r="K391" s="9"/>
      <c r="L391" s="9"/>
      <c r="M391" s="7"/>
      <c r="N391" s="9"/>
    </row>
    <row r="392" spans="1:14">
      <c r="A392" s="19">
        <v>3</v>
      </c>
      <c r="B392" s="8" t="s">
        <v>390</v>
      </c>
      <c r="C392" s="19">
        <v>1</v>
      </c>
      <c r="D392" s="9">
        <v>2500000</v>
      </c>
      <c r="E392" s="9">
        <f t="shared" si="50"/>
        <v>2500000</v>
      </c>
      <c r="F392" s="7">
        <v>5</v>
      </c>
      <c r="G392" s="9">
        <f t="shared" si="51"/>
        <v>500000</v>
      </c>
      <c r="H392" s="21"/>
      <c r="I392" s="38"/>
      <c r="J392" s="23"/>
      <c r="K392" s="9"/>
      <c r="L392" s="9"/>
      <c r="M392" s="7"/>
      <c r="N392" s="9"/>
    </row>
    <row r="393" spans="1:14">
      <c r="A393" s="19">
        <v>4</v>
      </c>
      <c r="B393" s="8" t="s">
        <v>137</v>
      </c>
      <c r="C393" s="19">
        <v>1</v>
      </c>
      <c r="D393" s="9">
        <v>2500000</v>
      </c>
      <c r="E393" s="9">
        <f t="shared" si="50"/>
        <v>2500000</v>
      </c>
      <c r="F393" s="7">
        <v>5</v>
      </c>
      <c r="G393" s="9">
        <f t="shared" si="51"/>
        <v>500000</v>
      </c>
      <c r="H393" s="21"/>
      <c r="I393" s="38"/>
      <c r="J393" s="23"/>
      <c r="K393" s="9"/>
      <c r="L393" s="9"/>
      <c r="M393" s="7"/>
      <c r="N393" s="9"/>
    </row>
    <row r="394" spans="1:14">
      <c r="A394" s="20">
        <v>5</v>
      </c>
      <c r="B394" s="33" t="s">
        <v>342</v>
      </c>
      <c r="C394" s="20">
        <v>1</v>
      </c>
      <c r="D394" s="9">
        <v>200000</v>
      </c>
      <c r="E394" s="9">
        <f t="shared" si="50"/>
        <v>200000</v>
      </c>
      <c r="F394" s="7">
        <v>5</v>
      </c>
      <c r="G394" s="9">
        <f t="shared" si="51"/>
        <v>40000</v>
      </c>
      <c r="H394" s="21"/>
      <c r="I394" s="38"/>
      <c r="J394" s="23"/>
      <c r="K394" s="9"/>
      <c r="L394" s="9"/>
      <c r="M394" s="7"/>
      <c r="N394" s="9"/>
    </row>
    <row r="395" spans="1:14">
      <c r="A395" s="19">
        <v>6</v>
      </c>
      <c r="B395" s="8" t="s">
        <v>391</v>
      </c>
      <c r="C395" s="19">
        <v>1</v>
      </c>
      <c r="D395" s="9">
        <v>5000000</v>
      </c>
      <c r="E395" s="9">
        <f t="shared" si="50"/>
        <v>5000000</v>
      </c>
      <c r="F395" s="7">
        <v>5</v>
      </c>
      <c r="G395" s="9">
        <f t="shared" si="51"/>
        <v>1000000</v>
      </c>
      <c r="H395" s="21"/>
      <c r="I395" s="38"/>
      <c r="J395" s="23"/>
      <c r="K395" s="9"/>
      <c r="L395" s="9"/>
      <c r="M395" s="7"/>
      <c r="N395" s="9"/>
    </row>
    <row r="396" spans="1:14">
      <c r="A396" s="20">
        <v>7</v>
      </c>
      <c r="B396" s="33" t="s">
        <v>392</v>
      </c>
      <c r="C396" s="20">
        <v>2</v>
      </c>
      <c r="D396" s="9">
        <v>2500000</v>
      </c>
      <c r="E396" s="9">
        <f t="shared" si="50"/>
        <v>5000000</v>
      </c>
      <c r="F396" s="7">
        <v>5</v>
      </c>
      <c r="G396" s="9">
        <f t="shared" si="51"/>
        <v>1000000</v>
      </c>
      <c r="H396" s="21"/>
      <c r="I396" s="38"/>
      <c r="J396" s="23"/>
      <c r="K396" s="9"/>
      <c r="L396" s="9"/>
      <c r="M396" s="7"/>
      <c r="N396" s="9"/>
    </row>
    <row r="397" spans="1:14">
      <c r="A397" s="19">
        <v>8</v>
      </c>
      <c r="B397" s="8" t="s">
        <v>101</v>
      </c>
      <c r="C397" s="19">
        <v>2</v>
      </c>
      <c r="D397" s="9">
        <v>900000</v>
      </c>
      <c r="E397" s="9">
        <f t="shared" si="50"/>
        <v>1800000</v>
      </c>
      <c r="F397" s="7">
        <v>5</v>
      </c>
      <c r="G397" s="9">
        <f t="shared" si="51"/>
        <v>360000</v>
      </c>
      <c r="H397" s="21"/>
      <c r="I397" s="38"/>
      <c r="J397" s="23"/>
      <c r="K397" s="9"/>
      <c r="L397" s="9"/>
      <c r="M397" s="7"/>
      <c r="N397" s="9"/>
    </row>
    <row r="398" spans="1:14">
      <c r="A398" s="20">
        <v>9</v>
      </c>
      <c r="B398" s="33" t="s">
        <v>393</v>
      </c>
      <c r="C398" s="20">
        <v>1</v>
      </c>
      <c r="D398" s="9">
        <v>900000</v>
      </c>
      <c r="E398" s="9">
        <f t="shared" si="50"/>
        <v>900000</v>
      </c>
      <c r="F398" s="7">
        <v>5</v>
      </c>
      <c r="G398" s="9">
        <f t="shared" si="51"/>
        <v>180000</v>
      </c>
      <c r="H398" s="21"/>
      <c r="I398" s="38"/>
      <c r="J398" s="23"/>
      <c r="K398" s="9"/>
      <c r="L398" s="9"/>
      <c r="M398" s="7"/>
      <c r="N398" s="9"/>
    </row>
    <row r="399" spans="1:14">
      <c r="A399" s="19">
        <v>10</v>
      </c>
      <c r="B399" s="8" t="s">
        <v>306</v>
      </c>
      <c r="C399" s="19">
        <v>1</v>
      </c>
      <c r="D399" s="9">
        <v>2000000</v>
      </c>
      <c r="E399" s="9">
        <f t="shared" si="50"/>
        <v>2000000</v>
      </c>
      <c r="F399" s="7">
        <v>5</v>
      </c>
      <c r="G399" s="9">
        <f t="shared" si="51"/>
        <v>400000</v>
      </c>
      <c r="H399" s="21"/>
      <c r="I399" s="38"/>
      <c r="J399" s="23"/>
      <c r="K399" s="9"/>
      <c r="L399" s="9"/>
      <c r="M399" s="7"/>
      <c r="N399" s="9"/>
    </row>
    <row r="400" spans="1:14">
      <c r="A400" s="19">
        <v>11</v>
      </c>
      <c r="B400" s="8" t="s">
        <v>394</v>
      </c>
      <c r="C400" s="19">
        <v>1</v>
      </c>
      <c r="D400" s="9">
        <v>5000000</v>
      </c>
      <c r="E400" s="9">
        <f t="shared" si="50"/>
        <v>5000000</v>
      </c>
      <c r="F400" s="7">
        <v>5</v>
      </c>
      <c r="G400" s="9">
        <f t="shared" si="51"/>
        <v>1000000</v>
      </c>
      <c r="H400" s="21"/>
      <c r="I400" s="38"/>
      <c r="J400" s="23"/>
      <c r="K400" s="9"/>
      <c r="L400" s="9"/>
      <c r="M400" s="7"/>
      <c r="N400" s="9"/>
    </row>
    <row r="401" spans="1:14">
      <c r="A401" s="19">
        <v>12</v>
      </c>
      <c r="B401" s="8" t="s">
        <v>97</v>
      </c>
      <c r="C401" s="19">
        <v>1</v>
      </c>
      <c r="D401" s="9">
        <v>100000</v>
      </c>
      <c r="E401" s="9">
        <f t="shared" si="50"/>
        <v>100000</v>
      </c>
      <c r="F401" s="7">
        <v>5</v>
      </c>
      <c r="G401" s="9">
        <f t="shared" si="51"/>
        <v>20000</v>
      </c>
      <c r="H401" s="21"/>
      <c r="I401" s="38"/>
      <c r="J401" s="47"/>
      <c r="K401" s="9"/>
      <c r="L401" s="9"/>
      <c r="M401" s="7"/>
      <c r="N401" s="9"/>
    </row>
    <row r="402" spans="1:14">
      <c r="A402" s="19">
        <v>13</v>
      </c>
      <c r="B402" s="8" t="s">
        <v>156</v>
      </c>
      <c r="C402" s="19">
        <v>1</v>
      </c>
      <c r="D402" s="9">
        <v>3500000</v>
      </c>
      <c r="E402" s="9">
        <f t="shared" si="50"/>
        <v>3500000</v>
      </c>
      <c r="F402" s="7">
        <v>5</v>
      </c>
      <c r="G402" s="9">
        <f t="shared" si="51"/>
        <v>700000</v>
      </c>
      <c r="H402" s="21"/>
      <c r="I402" s="38"/>
      <c r="J402" s="47"/>
      <c r="K402" s="9"/>
      <c r="L402" s="9"/>
      <c r="M402" s="7"/>
      <c r="N402" s="9"/>
    </row>
    <row r="403" spans="1:14">
      <c r="A403" s="19">
        <v>14</v>
      </c>
      <c r="B403" s="8" t="s">
        <v>345</v>
      </c>
      <c r="C403" s="19">
        <v>1</v>
      </c>
      <c r="D403" s="9">
        <v>6000000</v>
      </c>
      <c r="E403" s="9">
        <f t="shared" si="50"/>
        <v>6000000</v>
      </c>
      <c r="F403" s="7">
        <v>5</v>
      </c>
      <c r="G403" s="9">
        <f t="shared" si="51"/>
        <v>1200000</v>
      </c>
      <c r="H403" s="21"/>
      <c r="I403" s="38"/>
      <c r="J403" s="21"/>
      <c r="K403" s="9"/>
      <c r="L403" s="9"/>
      <c r="M403" s="7"/>
      <c r="N403" s="9"/>
    </row>
    <row r="404" spans="1:14">
      <c r="A404" s="19">
        <v>15</v>
      </c>
      <c r="B404" s="8" t="s">
        <v>345</v>
      </c>
      <c r="C404" s="19">
        <v>1</v>
      </c>
      <c r="D404" s="9">
        <v>6000000</v>
      </c>
      <c r="E404" s="9">
        <f t="shared" si="50"/>
        <v>6000000</v>
      </c>
      <c r="F404" s="7">
        <v>5</v>
      </c>
      <c r="G404" s="9">
        <f t="shared" si="51"/>
        <v>1200000</v>
      </c>
      <c r="H404" s="21"/>
      <c r="I404" s="38"/>
      <c r="J404" s="21"/>
      <c r="K404" s="9"/>
      <c r="L404" s="9"/>
      <c r="M404" s="7"/>
      <c r="N404" s="9"/>
    </row>
    <row r="405" spans="1:14">
      <c r="A405" s="19">
        <v>16</v>
      </c>
      <c r="B405" s="8" t="s">
        <v>360</v>
      </c>
      <c r="C405" s="19">
        <v>1</v>
      </c>
      <c r="D405" s="9">
        <v>200000</v>
      </c>
      <c r="E405" s="9">
        <f t="shared" si="50"/>
        <v>200000</v>
      </c>
      <c r="F405" s="7">
        <v>5</v>
      </c>
      <c r="G405" s="9">
        <f t="shared" si="51"/>
        <v>40000</v>
      </c>
      <c r="H405" s="21"/>
      <c r="I405" s="38"/>
      <c r="J405" s="21"/>
      <c r="K405" s="9"/>
      <c r="L405" s="9"/>
      <c r="M405" s="7"/>
      <c r="N405" s="9"/>
    </row>
    <row r="406" spans="1:14">
      <c r="A406" s="19">
        <v>17</v>
      </c>
      <c r="B406" s="8" t="s">
        <v>214</v>
      </c>
      <c r="C406" s="19">
        <v>1</v>
      </c>
      <c r="D406" s="9">
        <v>2000000</v>
      </c>
      <c r="E406" s="9">
        <f t="shared" si="50"/>
        <v>2000000</v>
      </c>
      <c r="F406" s="7">
        <v>5</v>
      </c>
      <c r="G406" s="9">
        <f t="shared" si="51"/>
        <v>400000</v>
      </c>
      <c r="H406" s="21"/>
      <c r="I406" s="38"/>
      <c r="J406" s="21"/>
      <c r="K406" s="9"/>
      <c r="L406" s="9"/>
      <c r="M406" s="7"/>
      <c r="N406" s="9"/>
    </row>
    <row r="407" spans="1:14">
      <c r="A407" s="19">
        <v>18</v>
      </c>
      <c r="B407" s="8" t="s">
        <v>395</v>
      </c>
      <c r="C407" s="19">
        <v>1</v>
      </c>
      <c r="D407" s="9">
        <v>18000000</v>
      </c>
      <c r="E407" s="9">
        <f t="shared" si="50"/>
        <v>18000000</v>
      </c>
      <c r="F407" s="7">
        <v>5</v>
      </c>
      <c r="G407" s="9">
        <f t="shared" si="51"/>
        <v>3600000</v>
      </c>
      <c r="H407" s="21"/>
      <c r="I407" s="38"/>
      <c r="J407" s="23"/>
      <c r="K407" s="9"/>
      <c r="L407" s="9"/>
      <c r="M407" s="7"/>
      <c r="N407" s="9"/>
    </row>
    <row r="408" spans="1:14">
      <c r="A408" s="25">
        <v>19</v>
      </c>
      <c r="B408" s="8" t="s">
        <v>396</v>
      </c>
      <c r="C408" s="25">
        <v>1</v>
      </c>
      <c r="D408" s="9">
        <v>12500000</v>
      </c>
      <c r="E408" s="9">
        <f t="shared" si="50"/>
        <v>12500000</v>
      </c>
      <c r="F408" s="7">
        <v>5</v>
      </c>
      <c r="G408" s="9">
        <f t="shared" si="51"/>
        <v>2500000</v>
      </c>
      <c r="H408" s="21"/>
      <c r="I408" s="38"/>
      <c r="J408" s="21"/>
      <c r="K408" s="9"/>
      <c r="L408" s="9"/>
      <c r="M408" s="7"/>
      <c r="N408" s="9"/>
    </row>
    <row r="409" spans="1:14">
      <c r="A409" s="19">
        <v>20</v>
      </c>
      <c r="B409" s="39" t="s">
        <v>397</v>
      </c>
      <c r="C409" s="26">
        <v>1</v>
      </c>
      <c r="D409" s="9">
        <v>4000000</v>
      </c>
      <c r="E409" s="9">
        <f t="shared" si="50"/>
        <v>4000000</v>
      </c>
      <c r="F409" s="7">
        <v>5</v>
      </c>
      <c r="G409" s="9">
        <f t="shared" si="51"/>
        <v>800000</v>
      </c>
      <c r="H409" s="21"/>
      <c r="I409" s="38"/>
      <c r="J409" s="21"/>
      <c r="K409" s="9"/>
      <c r="L409" s="9"/>
      <c r="M409" s="7"/>
      <c r="N409" s="9"/>
    </row>
    <row r="410" spans="1:14">
      <c r="A410" s="26"/>
      <c r="B410" s="39"/>
      <c r="C410" s="26"/>
      <c r="D410" s="9"/>
      <c r="E410" s="9"/>
      <c r="F410" s="7"/>
      <c r="G410" s="9"/>
      <c r="H410" s="21"/>
      <c r="I410" s="38"/>
      <c r="J410" s="21"/>
      <c r="K410" s="9"/>
      <c r="L410" s="9"/>
      <c r="M410" s="7"/>
      <c r="N410" s="9"/>
    </row>
    <row r="411" spans="1:14">
      <c r="A411" s="25"/>
      <c r="B411" s="8" t="s">
        <v>398</v>
      </c>
      <c r="C411" s="25"/>
      <c r="D411" s="9"/>
      <c r="E411" s="9"/>
      <c r="F411" s="7"/>
      <c r="G411" s="9"/>
      <c r="H411" s="21"/>
      <c r="I411" s="38"/>
      <c r="J411" s="21"/>
      <c r="K411" s="9"/>
      <c r="L411" s="9"/>
      <c r="M411" s="7"/>
      <c r="N411" s="9"/>
    </row>
    <row r="412" spans="1:14">
      <c r="A412" s="19">
        <v>1</v>
      </c>
      <c r="B412" s="8" t="s">
        <v>399</v>
      </c>
      <c r="C412" s="19">
        <v>2</v>
      </c>
      <c r="D412" s="9">
        <v>4000000</v>
      </c>
      <c r="E412" s="9">
        <f t="shared" ref="E412:E429" si="52">C412*D412</f>
        <v>8000000</v>
      </c>
      <c r="F412" s="7">
        <v>5</v>
      </c>
      <c r="G412" s="9">
        <f t="shared" ref="G412:G429" si="53">E412/F412</f>
        <v>1600000</v>
      </c>
      <c r="H412" s="21"/>
      <c r="I412" s="38"/>
      <c r="J412" s="23"/>
      <c r="K412" s="9"/>
      <c r="L412" s="9"/>
      <c r="M412" s="7"/>
      <c r="N412" s="9"/>
    </row>
    <row r="413" spans="1:14">
      <c r="A413" s="19">
        <v>2</v>
      </c>
      <c r="B413" s="8" t="s">
        <v>86</v>
      </c>
      <c r="C413" s="19">
        <v>1</v>
      </c>
      <c r="D413" s="9">
        <v>2150000</v>
      </c>
      <c r="E413" s="9">
        <f t="shared" si="52"/>
        <v>2150000</v>
      </c>
      <c r="F413" s="7">
        <v>5</v>
      </c>
      <c r="G413" s="9">
        <f t="shared" si="53"/>
        <v>430000</v>
      </c>
      <c r="H413" s="21"/>
      <c r="I413" s="38"/>
      <c r="J413" s="23"/>
      <c r="K413" s="9"/>
      <c r="L413" s="9"/>
      <c r="M413" s="7"/>
      <c r="N413" s="9"/>
    </row>
    <row r="414" spans="1:14">
      <c r="A414" s="19">
        <v>3</v>
      </c>
      <c r="B414" s="8" t="s">
        <v>400</v>
      </c>
      <c r="C414" s="19">
        <v>260</v>
      </c>
      <c r="D414" s="9">
        <v>950000</v>
      </c>
      <c r="E414" s="9">
        <f t="shared" si="52"/>
        <v>247000000</v>
      </c>
      <c r="F414" s="7">
        <v>5</v>
      </c>
      <c r="G414" s="9">
        <f t="shared" si="53"/>
        <v>49400000</v>
      </c>
      <c r="H414" s="21"/>
      <c r="I414" s="38"/>
      <c r="J414" s="23"/>
      <c r="K414" s="9"/>
      <c r="L414" s="9"/>
      <c r="M414" s="7"/>
      <c r="N414" s="9"/>
    </row>
    <row r="415" spans="1:14">
      <c r="A415" s="19">
        <v>4</v>
      </c>
      <c r="B415" s="8" t="s">
        <v>401</v>
      </c>
      <c r="C415" s="19">
        <v>1</v>
      </c>
      <c r="D415" s="9">
        <v>5000000</v>
      </c>
      <c r="E415" s="9">
        <f t="shared" si="52"/>
        <v>5000000</v>
      </c>
      <c r="F415" s="7">
        <v>5</v>
      </c>
      <c r="G415" s="9">
        <f t="shared" si="53"/>
        <v>1000000</v>
      </c>
      <c r="H415" s="21"/>
      <c r="I415" s="38"/>
      <c r="J415" s="23"/>
      <c r="K415" s="9"/>
      <c r="L415" s="9"/>
      <c r="M415" s="7"/>
      <c r="N415" s="9"/>
    </row>
    <row r="416" spans="1:14">
      <c r="A416" s="19">
        <v>5</v>
      </c>
      <c r="B416" s="8" t="s">
        <v>402</v>
      </c>
      <c r="C416" s="19">
        <v>1</v>
      </c>
      <c r="D416" s="9">
        <v>800000</v>
      </c>
      <c r="E416" s="9">
        <f t="shared" si="52"/>
        <v>800000</v>
      </c>
      <c r="F416" s="7">
        <v>5</v>
      </c>
      <c r="G416" s="9">
        <f t="shared" si="53"/>
        <v>160000</v>
      </c>
      <c r="H416" s="21"/>
      <c r="I416" s="38"/>
      <c r="J416" s="23"/>
      <c r="K416" s="9"/>
      <c r="L416" s="9"/>
      <c r="M416" s="7"/>
      <c r="N416" s="9"/>
    </row>
    <row r="417" spans="1:14">
      <c r="A417" s="19">
        <v>6</v>
      </c>
      <c r="B417" s="8" t="s">
        <v>403</v>
      </c>
      <c r="C417" s="19">
        <v>1</v>
      </c>
      <c r="D417" s="9">
        <v>800000</v>
      </c>
      <c r="E417" s="9">
        <f t="shared" si="52"/>
        <v>800000</v>
      </c>
      <c r="F417" s="7">
        <v>5</v>
      </c>
      <c r="G417" s="9">
        <f t="shared" si="53"/>
        <v>160000</v>
      </c>
      <c r="H417" s="21"/>
      <c r="I417" s="38"/>
      <c r="J417" s="23"/>
      <c r="K417" s="9"/>
      <c r="L417" s="9"/>
      <c r="M417" s="7"/>
      <c r="N417" s="9"/>
    </row>
    <row r="418" spans="1:14">
      <c r="A418" s="19">
        <v>7</v>
      </c>
      <c r="B418" s="8" t="s">
        <v>404</v>
      </c>
      <c r="C418" s="19">
        <v>1</v>
      </c>
      <c r="D418" s="9">
        <v>800000</v>
      </c>
      <c r="E418" s="9">
        <f t="shared" si="52"/>
        <v>800000</v>
      </c>
      <c r="F418" s="7">
        <v>5</v>
      </c>
      <c r="G418" s="9">
        <f t="shared" si="53"/>
        <v>160000</v>
      </c>
      <c r="H418" s="21"/>
      <c r="I418" s="38"/>
      <c r="J418" s="23"/>
      <c r="K418" s="9"/>
      <c r="L418" s="9"/>
      <c r="M418" s="7"/>
      <c r="N418" s="9"/>
    </row>
    <row r="419" spans="1:14">
      <c r="A419" s="19">
        <v>8</v>
      </c>
      <c r="B419" s="8" t="s">
        <v>405</v>
      </c>
      <c r="C419" s="19">
        <v>8</v>
      </c>
      <c r="D419" s="9">
        <v>1500000</v>
      </c>
      <c r="E419" s="9">
        <f t="shared" si="52"/>
        <v>12000000</v>
      </c>
      <c r="F419" s="7">
        <v>5</v>
      </c>
      <c r="G419" s="9">
        <f t="shared" si="53"/>
        <v>2400000</v>
      </c>
      <c r="H419" s="21"/>
      <c r="I419" s="38"/>
      <c r="J419" s="23"/>
      <c r="K419" s="9"/>
      <c r="L419" s="9"/>
      <c r="M419" s="7"/>
      <c r="N419" s="9"/>
    </row>
    <row r="420" spans="1:14">
      <c r="A420" s="19">
        <v>9</v>
      </c>
      <c r="B420" s="8" t="s">
        <v>175</v>
      </c>
      <c r="C420" s="19">
        <v>2</v>
      </c>
      <c r="D420" s="9">
        <v>6000000</v>
      </c>
      <c r="E420" s="9">
        <f t="shared" si="52"/>
        <v>12000000</v>
      </c>
      <c r="F420" s="7">
        <v>5</v>
      </c>
      <c r="G420" s="9">
        <f t="shared" si="53"/>
        <v>2400000</v>
      </c>
      <c r="H420" s="21"/>
      <c r="I420" s="38"/>
      <c r="J420" s="23"/>
      <c r="K420" s="9"/>
      <c r="L420" s="9"/>
      <c r="M420" s="7"/>
      <c r="N420" s="9"/>
    </row>
    <row r="421" spans="1:14">
      <c r="A421" s="19">
        <v>10</v>
      </c>
      <c r="B421" s="8" t="s">
        <v>175</v>
      </c>
      <c r="C421" s="19">
        <v>1</v>
      </c>
      <c r="D421" s="9">
        <v>6000000</v>
      </c>
      <c r="E421" s="9">
        <f t="shared" si="52"/>
        <v>6000000</v>
      </c>
      <c r="F421" s="7">
        <v>5</v>
      </c>
      <c r="G421" s="9">
        <f t="shared" si="53"/>
        <v>1200000</v>
      </c>
      <c r="H421" s="21"/>
      <c r="I421" s="38"/>
      <c r="J421" s="23"/>
      <c r="K421" s="9"/>
      <c r="L421" s="9"/>
      <c r="M421" s="7"/>
      <c r="N421" s="9"/>
    </row>
    <row r="422" spans="1:14">
      <c r="A422" s="19">
        <v>11</v>
      </c>
      <c r="B422" s="8" t="s">
        <v>406</v>
      </c>
      <c r="C422" s="19">
        <v>1</v>
      </c>
      <c r="D422" s="9">
        <v>2000000</v>
      </c>
      <c r="E422" s="9">
        <f t="shared" si="52"/>
        <v>2000000</v>
      </c>
      <c r="F422" s="7">
        <v>5</v>
      </c>
      <c r="G422" s="9">
        <f t="shared" si="53"/>
        <v>400000</v>
      </c>
      <c r="H422" s="21"/>
      <c r="I422" s="38"/>
      <c r="J422" s="23"/>
      <c r="K422" s="9"/>
      <c r="L422" s="9"/>
      <c r="M422" s="7"/>
      <c r="N422" s="9"/>
    </row>
    <row r="423" spans="1:14">
      <c r="A423" s="19">
        <v>12</v>
      </c>
      <c r="B423" s="8" t="s">
        <v>407</v>
      </c>
      <c r="C423" s="19">
        <v>2</v>
      </c>
      <c r="D423" s="9">
        <v>900000</v>
      </c>
      <c r="E423" s="9">
        <f t="shared" si="52"/>
        <v>1800000</v>
      </c>
      <c r="F423" s="7">
        <v>5</v>
      </c>
      <c r="G423" s="9">
        <f t="shared" si="53"/>
        <v>360000</v>
      </c>
      <c r="H423" s="21"/>
      <c r="I423" s="38"/>
      <c r="J423" s="23"/>
      <c r="K423" s="9"/>
      <c r="L423" s="9"/>
      <c r="M423" s="7"/>
      <c r="N423" s="9"/>
    </row>
    <row r="424" spans="1:14">
      <c r="A424" s="19">
        <v>13</v>
      </c>
      <c r="B424" s="8" t="s">
        <v>408</v>
      </c>
      <c r="C424" s="19">
        <v>1</v>
      </c>
      <c r="D424" s="9">
        <v>2000000</v>
      </c>
      <c r="E424" s="9">
        <f t="shared" si="52"/>
        <v>2000000</v>
      </c>
      <c r="F424" s="7">
        <v>5</v>
      </c>
      <c r="G424" s="9">
        <f t="shared" si="53"/>
        <v>400000</v>
      </c>
      <c r="H424" s="21"/>
      <c r="I424" s="38"/>
      <c r="J424" s="23"/>
      <c r="K424" s="9"/>
      <c r="L424" s="9"/>
      <c r="M424" s="7"/>
      <c r="N424" s="9"/>
    </row>
    <row r="425" spans="1:14">
      <c r="A425" s="19">
        <v>14</v>
      </c>
      <c r="B425" s="8" t="s">
        <v>409</v>
      </c>
      <c r="C425" s="19">
        <v>2</v>
      </c>
      <c r="D425" s="9">
        <v>20000000</v>
      </c>
      <c r="E425" s="9">
        <f t="shared" si="52"/>
        <v>40000000</v>
      </c>
      <c r="F425" s="7">
        <v>5</v>
      </c>
      <c r="G425" s="9">
        <f t="shared" si="53"/>
        <v>8000000</v>
      </c>
      <c r="H425" s="21"/>
      <c r="I425" s="38"/>
      <c r="J425" s="24"/>
      <c r="K425" s="9"/>
      <c r="L425" s="9"/>
      <c r="M425" s="7"/>
      <c r="N425" s="9"/>
    </row>
    <row r="426" spans="1:14">
      <c r="A426" s="19">
        <v>15</v>
      </c>
      <c r="B426" s="8" t="s">
        <v>410</v>
      </c>
      <c r="C426" s="19">
        <v>1</v>
      </c>
      <c r="D426" s="9">
        <v>15000000</v>
      </c>
      <c r="E426" s="9">
        <f t="shared" si="52"/>
        <v>15000000</v>
      </c>
      <c r="F426" s="7">
        <v>5</v>
      </c>
      <c r="G426" s="9">
        <f t="shared" si="53"/>
        <v>3000000</v>
      </c>
      <c r="H426" s="21"/>
      <c r="I426" s="38"/>
      <c r="J426" s="21"/>
      <c r="K426" s="9"/>
      <c r="L426" s="9"/>
      <c r="M426" s="7"/>
      <c r="N426" s="9"/>
    </row>
    <row r="427" spans="1:14">
      <c r="A427" s="19">
        <v>16</v>
      </c>
      <c r="B427" s="8" t="s">
        <v>411</v>
      </c>
      <c r="C427" s="19">
        <v>1</v>
      </c>
      <c r="D427" s="9">
        <v>5000000</v>
      </c>
      <c r="E427" s="9">
        <f t="shared" si="52"/>
        <v>5000000</v>
      </c>
      <c r="F427" s="7">
        <v>5</v>
      </c>
      <c r="G427" s="9">
        <f t="shared" si="53"/>
        <v>1000000</v>
      </c>
      <c r="H427" s="21"/>
      <c r="I427" s="38"/>
      <c r="J427" s="21"/>
      <c r="K427" s="9"/>
      <c r="L427" s="9"/>
      <c r="M427" s="7"/>
      <c r="N427" s="9"/>
    </row>
    <row r="428" spans="1:14">
      <c r="A428" s="19">
        <v>17</v>
      </c>
      <c r="B428" s="8" t="s">
        <v>412</v>
      </c>
      <c r="C428" s="19">
        <v>1</v>
      </c>
      <c r="D428" s="9">
        <v>2000000</v>
      </c>
      <c r="E428" s="9">
        <f t="shared" si="52"/>
        <v>2000000</v>
      </c>
      <c r="F428" s="7">
        <v>5</v>
      </c>
      <c r="G428" s="9">
        <f t="shared" si="53"/>
        <v>400000</v>
      </c>
      <c r="H428" s="21"/>
      <c r="I428" s="38"/>
      <c r="J428" s="21"/>
      <c r="K428" s="9"/>
      <c r="L428" s="9"/>
      <c r="M428" s="7"/>
      <c r="N428" s="9"/>
    </row>
    <row r="429" spans="1:14">
      <c r="A429" s="19">
        <v>18</v>
      </c>
      <c r="B429" s="8" t="s">
        <v>154</v>
      </c>
      <c r="C429" s="19">
        <v>1</v>
      </c>
      <c r="D429" s="9">
        <v>900000</v>
      </c>
      <c r="E429" s="9">
        <f t="shared" si="52"/>
        <v>900000</v>
      </c>
      <c r="F429" s="7">
        <v>5</v>
      </c>
      <c r="G429" s="9">
        <f t="shared" si="53"/>
        <v>180000</v>
      </c>
      <c r="H429" s="21"/>
      <c r="I429" s="38"/>
      <c r="J429" s="21"/>
      <c r="K429" s="9"/>
      <c r="L429" s="9"/>
      <c r="M429" s="7"/>
      <c r="N429" s="9"/>
    </row>
    <row r="430" spans="1:14">
      <c r="A430" s="19"/>
      <c r="B430" s="8"/>
      <c r="C430" s="19"/>
      <c r="D430" s="9"/>
      <c r="E430" s="9"/>
      <c r="F430" s="7"/>
      <c r="G430" s="9"/>
      <c r="H430" s="21"/>
      <c r="I430" s="38"/>
      <c r="J430" s="23"/>
      <c r="K430" s="9"/>
      <c r="L430" s="9"/>
      <c r="M430" s="7"/>
      <c r="N430" s="9"/>
    </row>
    <row r="431" spans="1:14">
      <c r="A431" s="19"/>
      <c r="B431" s="8"/>
      <c r="C431" s="19"/>
      <c r="D431" s="9"/>
      <c r="E431" s="9"/>
      <c r="F431" s="7"/>
      <c r="G431" s="9"/>
      <c r="H431" s="21"/>
      <c r="I431" s="38"/>
      <c r="J431" s="21"/>
      <c r="K431" s="9"/>
      <c r="L431" s="9"/>
      <c r="M431" s="7"/>
      <c r="N431" s="9"/>
    </row>
    <row r="432" spans="1:14">
      <c r="A432" s="19"/>
      <c r="B432" s="8"/>
      <c r="C432" s="19"/>
      <c r="D432" s="9"/>
      <c r="E432" s="9"/>
      <c r="F432" s="7"/>
      <c r="G432" s="9"/>
      <c r="H432" s="21"/>
      <c r="I432" s="38"/>
      <c r="J432" s="21"/>
      <c r="K432" s="9"/>
      <c r="L432" s="9"/>
      <c r="M432" s="7"/>
      <c r="N432" s="9"/>
    </row>
    <row r="433" spans="1:14">
      <c r="A433" s="19"/>
      <c r="B433" s="8"/>
      <c r="C433" s="19"/>
      <c r="D433" s="9"/>
      <c r="E433" s="9"/>
      <c r="F433" s="7"/>
      <c r="G433" s="9"/>
      <c r="H433" s="21"/>
      <c r="I433" s="38"/>
      <c r="J433" s="21"/>
      <c r="K433" s="9"/>
      <c r="L433" s="9"/>
      <c r="M433" s="7"/>
      <c r="N433" s="9"/>
    </row>
    <row r="434" spans="1:14">
      <c r="A434" s="25"/>
      <c r="B434" s="8"/>
      <c r="C434" s="25"/>
      <c r="D434" s="9"/>
      <c r="E434" s="9"/>
      <c r="F434" s="7"/>
      <c r="G434" s="9"/>
      <c r="H434" s="21"/>
      <c r="I434" s="38"/>
      <c r="J434" s="21"/>
      <c r="K434" s="9"/>
      <c r="L434" s="9"/>
      <c r="M434" s="7"/>
      <c r="N434" s="9"/>
    </row>
    <row r="435" spans="1:14">
      <c r="A435" s="25"/>
      <c r="B435" s="8" t="s">
        <v>416</v>
      </c>
      <c r="C435" s="25"/>
      <c r="D435" s="9"/>
      <c r="E435" s="9"/>
      <c r="F435" s="7"/>
      <c r="G435" s="9"/>
      <c r="H435" s="21"/>
      <c r="I435" s="38"/>
      <c r="J435" s="23"/>
      <c r="K435" s="9"/>
      <c r="L435" s="9"/>
      <c r="M435" s="7"/>
      <c r="N435" s="9"/>
    </row>
    <row r="436" spans="1:14">
      <c r="A436" s="19">
        <v>1</v>
      </c>
      <c r="B436" s="8" t="s">
        <v>399</v>
      </c>
      <c r="C436" s="19">
        <v>2</v>
      </c>
      <c r="D436" s="9">
        <v>4000000</v>
      </c>
      <c r="E436" s="9">
        <f t="shared" ref="E436:E490" si="54">C436*D436</f>
        <v>8000000</v>
      </c>
      <c r="F436" s="7">
        <v>5</v>
      </c>
      <c r="G436" s="9">
        <f t="shared" ref="G436:G490" si="55">E436/F436</f>
        <v>1600000</v>
      </c>
      <c r="H436" s="21"/>
      <c r="I436" s="38"/>
      <c r="J436" s="23"/>
      <c r="K436" s="9"/>
      <c r="L436" s="9"/>
      <c r="M436" s="7"/>
      <c r="N436" s="9"/>
    </row>
    <row r="437" spans="1:14">
      <c r="A437" s="19">
        <v>2</v>
      </c>
      <c r="B437" s="8" t="s">
        <v>86</v>
      </c>
      <c r="C437" s="19">
        <v>1</v>
      </c>
      <c r="D437" s="9">
        <v>2150000</v>
      </c>
      <c r="E437" s="9">
        <f t="shared" si="54"/>
        <v>2150000</v>
      </c>
      <c r="F437" s="7">
        <v>5</v>
      </c>
      <c r="G437" s="9">
        <f t="shared" si="55"/>
        <v>430000</v>
      </c>
      <c r="H437" s="21"/>
      <c r="I437" s="38"/>
      <c r="J437" s="23"/>
      <c r="K437" s="9"/>
      <c r="L437" s="9"/>
      <c r="M437" s="7"/>
      <c r="N437" s="9"/>
    </row>
    <row r="438" spans="1:14">
      <c r="A438" s="19">
        <v>3</v>
      </c>
      <c r="B438" s="8" t="s">
        <v>400</v>
      </c>
      <c r="C438" s="19">
        <v>145</v>
      </c>
      <c r="D438" s="9">
        <v>950000</v>
      </c>
      <c r="E438" s="9">
        <f t="shared" si="54"/>
        <v>137750000</v>
      </c>
      <c r="F438" s="7">
        <v>5</v>
      </c>
      <c r="G438" s="9">
        <f t="shared" si="55"/>
        <v>27550000</v>
      </c>
      <c r="H438" s="21"/>
      <c r="I438" s="38"/>
      <c r="J438" s="23"/>
      <c r="K438" s="9"/>
      <c r="L438" s="9"/>
      <c r="M438" s="7"/>
      <c r="N438" s="9"/>
    </row>
    <row r="439" spans="1:14">
      <c r="A439" s="19">
        <v>4</v>
      </c>
      <c r="B439" s="8" t="s">
        <v>401</v>
      </c>
      <c r="C439" s="19">
        <v>1</v>
      </c>
      <c r="D439" s="9">
        <v>5000000</v>
      </c>
      <c r="E439" s="9">
        <f t="shared" si="54"/>
        <v>5000000</v>
      </c>
      <c r="F439" s="7">
        <v>5</v>
      </c>
      <c r="G439" s="9">
        <f t="shared" si="55"/>
        <v>1000000</v>
      </c>
      <c r="H439" s="21"/>
      <c r="I439" s="38"/>
      <c r="J439" s="23"/>
      <c r="K439" s="9"/>
      <c r="L439" s="9"/>
      <c r="M439" s="7"/>
      <c r="N439" s="9"/>
    </row>
    <row r="440" spans="1:14">
      <c r="A440" s="19">
        <v>5</v>
      </c>
      <c r="B440" s="8" t="s">
        <v>402</v>
      </c>
      <c r="C440" s="19">
        <v>1</v>
      </c>
      <c r="D440" s="9">
        <v>1000000</v>
      </c>
      <c r="E440" s="9">
        <f t="shared" si="54"/>
        <v>1000000</v>
      </c>
      <c r="F440" s="7">
        <v>5</v>
      </c>
      <c r="G440" s="9">
        <f t="shared" si="55"/>
        <v>200000</v>
      </c>
      <c r="H440" s="21"/>
      <c r="I440" s="38"/>
      <c r="J440" s="23"/>
      <c r="K440" s="9"/>
      <c r="L440" s="9"/>
      <c r="M440" s="7"/>
      <c r="N440" s="9"/>
    </row>
    <row r="441" spans="1:14">
      <c r="A441" s="19">
        <v>6</v>
      </c>
      <c r="B441" s="8" t="s">
        <v>403</v>
      </c>
      <c r="C441" s="19">
        <v>1</v>
      </c>
      <c r="D441" s="9">
        <v>1000000</v>
      </c>
      <c r="E441" s="9">
        <f t="shared" si="54"/>
        <v>1000000</v>
      </c>
      <c r="F441" s="7">
        <v>5</v>
      </c>
      <c r="G441" s="9">
        <f t="shared" si="55"/>
        <v>200000</v>
      </c>
      <c r="H441" s="21"/>
      <c r="I441" s="38"/>
      <c r="J441" s="23"/>
      <c r="K441" s="9"/>
      <c r="L441" s="9"/>
      <c r="M441" s="7"/>
      <c r="N441" s="9"/>
    </row>
    <row r="442" spans="1:14">
      <c r="A442" s="19">
        <v>7</v>
      </c>
      <c r="B442" s="8" t="s">
        <v>404</v>
      </c>
      <c r="C442" s="19">
        <v>1</v>
      </c>
      <c r="D442" s="9">
        <v>1000000</v>
      </c>
      <c r="E442" s="9">
        <f t="shared" si="54"/>
        <v>1000000</v>
      </c>
      <c r="F442" s="7">
        <v>5</v>
      </c>
      <c r="G442" s="9">
        <f t="shared" si="55"/>
        <v>200000</v>
      </c>
      <c r="H442" s="21"/>
      <c r="I442" s="38"/>
      <c r="J442" s="23"/>
      <c r="K442" s="9"/>
      <c r="L442" s="9"/>
      <c r="M442" s="7"/>
      <c r="N442" s="9"/>
    </row>
    <row r="443" spans="1:14">
      <c r="A443" s="19">
        <v>8</v>
      </c>
      <c r="B443" s="8" t="s">
        <v>405</v>
      </c>
      <c r="C443" s="19">
        <v>6</v>
      </c>
      <c r="D443" s="9">
        <v>1500000</v>
      </c>
      <c r="E443" s="9">
        <f t="shared" si="54"/>
        <v>9000000</v>
      </c>
      <c r="F443" s="7">
        <v>5</v>
      </c>
      <c r="G443" s="9">
        <f t="shared" si="55"/>
        <v>1800000</v>
      </c>
      <c r="H443" s="21"/>
      <c r="I443" s="38"/>
      <c r="J443" s="23"/>
      <c r="K443" s="9"/>
      <c r="L443" s="9"/>
      <c r="M443" s="7"/>
      <c r="N443" s="9"/>
    </row>
    <row r="444" spans="1:14">
      <c r="A444" s="19">
        <v>9</v>
      </c>
      <c r="B444" s="8" t="s">
        <v>175</v>
      </c>
      <c r="C444" s="19">
        <v>2</v>
      </c>
      <c r="D444" s="9">
        <v>6000000</v>
      </c>
      <c r="E444" s="9">
        <f t="shared" si="54"/>
        <v>12000000</v>
      </c>
      <c r="F444" s="7">
        <v>5</v>
      </c>
      <c r="G444" s="9">
        <f t="shared" si="55"/>
        <v>2400000</v>
      </c>
      <c r="H444" s="21"/>
      <c r="I444" s="38"/>
      <c r="J444" s="23"/>
      <c r="K444" s="9"/>
      <c r="L444" s="9"/>
      <c r="M444" s="7"/>
      <c r="N444" s="9"/>
    </row>
    <row r="445" spans="1:14">
      <c r="A445" s="19">
        <v>10</v>
      </c>
      <c r="B445" s="8" t="s">
        <v>175</v>
      </c>
      <c r="C445" s="19">
        <v>1</v>
      </c>
      <c r="D445" s="9">
        <v>6000000</v>
      </c>
      <c r="E445" s="9">
        <f t="shared" si="54"/>
        <v>6000000</v>
      </c>
      <c r="F445" s="7">
        <v>5</v>
      </c>
      <c r="G445" s="9">
        <f t="shared" si="55"/>
        <v>1200000</v>
      </c>
      <c r="H445" s="21"/>
      <c r="I445" s="38"/>
      <c r="J445" s="23"/>
      <c r="K445" s="9"/>
      <c r="L445" s="9"/>
      <c r="M445" s="7"/>
      <c r="N445" s="9"/>
    </row>
    <row r="446" spans="1:14">
      <c r="A446" s="19">
        <v>11</v>
      </c>
      <c r="B446" s="8" t="s">
        <v>138</v>
      </c>
      <c r="C446" s="19">
        <v>1</v>
      </c>
      <c r="D446" s="9">
        <v>6000000</v>
      </c>
      <c r="E446" s="9">
        <f t="shared" si="54"/>
        <v>6000000</v>
      </c>
      <c r="F446" s="7">
        <v>5</v>
      </c>
      <c r="G446" s="9">
        <f t="shared" si="55"/>
        <v>1200000</v>
      </c>
      <c r="H446" s="21"/>
      <c r="I446" s="38"/>
      <c r="J446" s="23"/>
      <c r="K446" s="9"/>
      <c r="L446" s="9"/>
      <c r="M446" s="7"/>
      <c r="N446" s="9"/>
    </row>
    <row r="447" spans="1:14">
      <c r="A447" s="19">
        <v>12</v>
      </c>
      <c r="B447" s="8" t="s">
        <v>408</v>
      </c>
      <c r="C447" s="19">
        <v>1</v>
      </c>
      <c r="D447" s="9">
        <v>2000000</v>
      </c>
      <c r="E447" s="9">
        <f t="shared" si="54"/>
        <v>2000000</v>
      </c>
      <c r="F447" s="7">
        <v>5</v>
      </c>
      <c r="G447" s="9">
        <f t="shared" si="55"/>
        <v>400000</v>
      </c>
      <c r="H447" s="21"/>
      <c r="I447" s="38"/>
      <c r="J447" s="21"/>
      <c r="K447" s="9"/>
      <c r="L447" s="9"/>
      <c r="M447" s="7"/>
      <c r="N447" s="9"/>
    </row>
    <row r="448" spans="1:14">
      <c r="A448" s="19">
        <v>13</v>
      </c>
      <c r="B448" s="8" t="s">
        <v>417</v>
      </c>
      <c r="C448" s="19">
        <v>1</v>
      </c>
      <c r="D448" s="9">
        <v>200000</v>
      </c>
      <c r="E448" s="9">
        <f t="shared" si="54"/>
        <v>200000</v>
      </c>
      <c r="F448" s="7">
        <v>5</v>
      </c>
      <c r="G448" s="9">
        <f t="shared" si="55"/>
        <v>40000</v>
      </c>
      <c r="H448" s="21"/>
      <c r="I448" s="38"/>
      <c r="J448" s="24"/>
      <c r="K448" s="9"/>
      <c r="L448" s="9"/>
      <c r="M448" s="7"/>
      <c r="N448" s="9"/>
    </row>
    <row r="449" spans="1:14">
      <c r="A449" s="19">
        <v>14</v>
      </c>
      <c r="B449" s="8" t="s">
        <v>97</v>
      </c>
      <c r="C449" s="19">
        <v>1</v>
      </c>
      <c r="D449" s="9">
        <v>100000</v>
      </c>
      <c r="E449" s="9">
        <f t="shared" si="54"/>
        <v>100000</v>
      </c>
      <c r="F449" s="7">
        <v>5</v>
      </c>
      <c r="G449" s="9">
        <f t="shared" si="55"/>
        <v>20000</v>
      </c>
      <c r="H449" s="21"/>
      <c r="I449" s="38"/>
      <c r="J449" s="21"/>
      <c r="K449" s="9"/>
      <c r="L449" s="9"/>
      <c r="M449" s="7"/>
      <c r="N449" s="9"/>
    </row>
    <row r="450" spans="1:14">
      <c r="A450" s="19">
        <v>15</v>
      </c>
      <c r="B450" s="8" t="s">
        <v>154</v>
      </c>
      <c r="C450" s="19">
        <v>1</v>
      </c>
      <c r="D450" s="9">
        <v>900000</v>
      </c>
      <c r="E450" s="9">
        <f t="shared" si="54"/>
        <v>900000</v>
      </c>
      <c r="F450" s="7">
        <v>5</v>
      </c>
      <c r="G450" s="9">
        <f t="shared" si="55"/>
        <v>180000</v>
      </c>
      <c r="H450" s="21"/>
      <c r="I450" s="38"/>
      <c r="J450" s="21"/>
      <c r="K450" s="9"/>
      <c r="L450" s="9"/>
      <c r="M450" s="7"/>
      <c r="N450" s="9"/>
    </row>
    <row r="451" spans="1:14">
      <c r="A451" s="19">
        <v>16</v>
      </c>
      <c r="B451" s="8" t="s">
        <v>177</v>
      </c>
      <c r="C451" s="19">
        <v>2</v>
      </c>
      <c r="D451" s="9">
        <v>18000000</v>
      </c>
      <c r="E451" s="9">
        <f t="shared" si="54"/>
        <v>36000000</v>
      </c>
      <c r="F451" s="7">
        <v>5</v>
      </c>
      <c r="G451" s="9">
        <f t="shared" si="55"/>
        <v>7200000</v>
      </c>
      <c r="H451" s="21"/>
      <c r="I451" s="38"/>
      <c r="J451" s="21"/>
      <c r="K451" s="9"/>
      <c r="L451" s="9"/>
      <c r="M451" s="7"/>
      <c r="N451" s="9"/>
    </row>
    <row r="452" spans="1:14">
      <c r="A452" s="19"/>
      <c r="B452" s="8"/>
      <c r="C452" s="19"/>
      <c r="D452" s="9"/>
      <c r="E452" s="9"/>
      <c r="F452" s="7"/>
      <c r="G452" s="9"/>
      <c r="H452" s="21"/>
      <c r="I452" s="38"/>
      <c r="J452" s="21"/>
      <c r="K452" s="9"/>
      <c r="L452" s="9"/>
      <c r="M452" s="7"/>
      <c r="N452" s="9"/>
    </row>
    <row r="453" spans="1:14">
      <c r="A453" s="19"/>
      <c r="B453" s="8"/>
      <c r="C453" s="25"/>
      <c r="D453" s="9"/>
      <c r="E453" s="9"/>
      <c r="F453" s="7"/>
      <c r="G453" s="9"/>
      <c r="H453" s="21"/>
      <c r="I453" s="38"/>
      <c r="J453" s="23"/>
      <c r="K453" s="9"/>
      <c r="L453" s="9"/>
      <c r="M453" s="7"/>
      <c r="N453" s="9"/>
    </row>
    <row r="454" spans="1:14">
      <c r="A454" s="28"/>
      <c r="B454" s="39"/>
      <c r="C454" s="26"/>
      <c r="D454" s="9"/>
      <c r="E454" s="9">
        <f t="shared" si="54"/>
        <v>0</v>
      </c>
      <c r="F454" s="7">
        <v>5</v>
      </c>
      <c r="G454" s="9">
        <f t="shared" si="55"/>
        <v>0</v>
      </c>
      <c r="H454" s="21"/>
      <c r="I454" s="38"/>
      <c r="J454" s="21"/>
      <c r="K454" s="9"/>
      <c r="L454" s="9"/>
      <c r="M454" s="7"/>
      <c r="N454" s="9"/>
    </row>
    <row r="455" spans="1:14">
      <c r="A455" s="21"/>
      <c r="B455" s="38" t="s">
        <v>418</v>
      </c>
      <c r="C455" s="23"/>
      <c r="D455" s="9"/>
      <c r="E455" s="9">
        <f t="shared" si="54"/>
        <v>0</v>
      </c>
      <c r="F455" s="7">
        <v>5</v>
      </c>
      <c r="G455" s="9">
        <f t="shared" si="55"/>
        <v>0</v>
      </c>
      <c r="H455" s="21"/>
      <c r="I455" s="38"/>
      <c r="J455" s="21"/>
      <c r="K455" s="9"/>
      <c r="L455" s="9"/>
      <c r="M455" s="7"/>
      <c r="N455" s="9"/>
    </row>
    <row r="456" spans="1:14">
      <c r="A456" s="19">
        <v>1</v>
      </c>
      <c r="B456" s="8" t="s">
        <v>250</v>
      </c>
      <c r="C456" s="19">
        <v>18</v>
      </c>
      <c r="D456" s="9">
        <v>10000000</v>
      </c>
      <c r="E456" s="9">
        <f t="shared" si="54"/>
        <v>180000000</v>
      </c>
      <c r="F456" s="7">
        <v>5</v>
      </c>
      <c r="G456" s="9">
        <f t="shared" si="55"/>
        <v>36000000</v>
      </c>
      <c r="H456" s="21"/>
      <c r="I456" s="38"/>
      <c r="J456" s="21"/>
      <c r="K456" s="9"/>
      <c r="L456" s="9"/>
      <c r="M456" s="7"/>
      <c r="N456" s="9"/>
    </row>
    <row r="457" spans="1:14">
      <c r="A457" s="19">
        <v>2</v>
      </c>
      <c r="B457" s="8" t="s">
        <v>419</v>
      </c>
      <c r="C457" s="19">
        <v>135</v>
      </c>
      <c r="D457" s="9">
        <v>300000</v>
      </c>
      <c r="E457" s="9">
        <f t="shared" si="54"/>
        <v>40500000</v>
      </c>
      <c r="F457" s="7">
        <v>5</v>
      </c>
      <c r="G457" s="9">
        <f t="shared" si="55"/>
        <v>8100000</v>
      </c>
      <c r="H457" s="21"/>
      <c r="I457" s="38"/>
      <c r="J457" s="21"/>
      <c r="K457" s="9"/>
      <c r="L457" s="9"/>
      <c r="M457" s="7"/>
      <c r="N457" s="9"/>
    </row>
    <row r="458" spans="1:14">
      <c r="A458" s="19">
        <v>3</v>
      </c>
      <c r="B458" s="8" t="s">
        <v>420</v>
      </c>
      <c r="C458" s="19">
        <v>3</v>
      </c>
      <c r="D458" s="9">
        <v>2000000</v>
      </c>
      <c r="E458" s="9">
        <f t="shared" si="54"/>
        <v>6000000</v>
      </c>
      <c r="F458" s="7">
        <v>5</v>
      </c>
      <c r="G458" s="9">
        <f t="shared" si="55"/>
        <v>1200000</v>
      </c>
      <c r="H458" s="21"/>
      <c r="I458" s="38"/>
      <c r="J458" s="23"/>
      <c r="K458" s="9"/>
      <c r="L458" s="9"/>
      <c r="M458" s="7"/>
      <c r="N458" s="9"/>
    </row>
    <row r="459" spans="1:14">
      <c r="A459" s="19">
        <v>4</v>
      </c>
      <c r="B459" s="8" t="s">
        <v>175</v>
      </c>
      <c r="C459" s="19">
        <v>1</v>
      </c>
      <c r="D459" s="9">
        <v>6000000</v>
      </c>
      <c r="E459" s="9">
        <f t="shared" si="54"/>
        <v>6000000</v>
      </c>
      <c r="F459" s="7">
        <v>5</v>
      </c>
      <c r="G459" s="9">
        <f t="shared" si="55"/>
        <v>1200000</v>
      </c>
      <c r="H459" s="21"/>
      <c r="I459" s="38"/>
      <c r="J459" s="23"/>
      <c r="K459" s="9"/>
      <c r="L459" s="9"/>
      <c r="M459" s="7"/>
      <c r="N459" s="9"/>
    </row>
    <row r="460" spans="1:14">
      <c r="A460" s="19">
        <v>5</v>
      </c>
      <c r="B460" s="8" t="s">
        <v>138</v>
      </c>
      <c r="C460" s="19">
        <v>1</v>
      </c>
      <c r="D460" s="9">
        <v>900000</v>
      </c>
      <c r="E460" s="9">
        <f t="shared" si="54"/>
        <v>900000</v>
      </c>
      <c r="F460" s="7">
        <v>5</v>
      </c>
      <c r="G460" s="9">
        <f t="shared" si="55"/>
        <v>180000</v>
      </c>
      <c r="H460" s="21"/>
      <c r="I460" s="38"/>
      <c r="J460" s="23"/>
      <c r="K460" s="9"/>
      <c r="L460" s="9"/>
      <c r="M460" s="7"/>
      <c r="N460" s="9"/>
    </row>
    <row r="461" spans="1:14">
      <c r="A461" s="19">
        <v>6</v>
      </c>
      <c r="B461" s="8" t="s">
        <v>90</v>
      </c>
      <c r="C461" s="19">
        <v>2</v>
      </c>
      <c r="D461" s="9">
        <v>20000000</v>
      </c>
      <c r="E461" s="9">
        <f t="shared" si="54"/>
        <v>40000000</v>
      </c>
      <c r="F461" s="7">
        <v>5</v>
      </c>
      <c r="G461" s="9">
        <f t="shared" si="55"/>
        <v>8000000</v>
      </c>
      <c r="H461" s="21"/>
      <c r="I461" s="38"/>
      <c r="J461" s="23"/>
      <c r="K461" s="9"/>
      <c r="L461" s="9"/>
      <c r="M461" s="7"/>
      <c r="N461" s="9"/>
    </row>
    <row r="462" spans="1:14">
      <c r="A462" s="19">
        <v>7</v>
      </c>
      <c r="B462" s="8" t="s">
        <v>93</v>
      </c>
      <c r="C462" s="19">
        <v>8</v>
      </c>
      <c r="D462" s="9">
        <v>1500000</v>
      </c>
      <c r="E462" s="9">
        <f t="shared" si="54"/>
        <v>12000000</v>
      </c>
      <c r="F462" s="7">
        <v>5</v>
      </c>
      <c r="G462" s="9">
        <f t="shared" si="55"/>
        <v>2400000</v>
      </c>
      <c r="H462" s="21"/>
      <c r="I462" s="38"/>
      <c r="J462" s="23"/>
      <c r="K462" s="9"/>
      <c r="L462" s="9"/>
      <c r="M462" s="7"/>
      <c r="N462" s="9"/>
    </row>
    <row r="463" spans="1:14">
      <c r="A463" s="19">
        <v>8</v>
      </c>
      <c r="B463" s="8" t="s">
        <v>390</v>
      </c>
      <c r="C463" s="19">
        <v>14</v>
      </c>
      <c r="D463" s="9">
        <v>2500000</v>
      </c>
      <c r="E463" s="9">
        <f t="shared" si="54"/>
        <v>35000000</v>
      </c>
      <c r="F463" s="7">
        <v>5</v>
      </c>
      <c r="G463" s="9">
        <f t="shared" si="55"/>
        <v>7000000</v>
      </c>
      <c r="H463" s="21"/>
      <c r="I463" s="38"/>
      <c r="J463" s="23"/>
      <c r="K463" s="9"/>
      <c r="L463" s="9"/>
      <c r="M463" s="7"/>
      <c r="N463" s="9"/>
    </row>
    <row r="464" spans="1:14">
      <c r="A464" s="19">
        <v>9</v>
      </c>
      <c r="B464" s="8" t="s">
        <v>421</v>
      </c>
      <c r="C464" s="19">
        <v>7</v>
      </c>
      <c r="D464" s="9">
        <v>2750000</v>
      </c>
      <c r="E464" s="9">
        <f t="shared" si="54"/>
        <v>19250000</v>
      </c>
      <c r="F464" s="7">
        <v>5</v>
      </c>
      <c r="G464" s="9">
        <f t="shared" si="55"/>
        <v>3850000</v>
      </c>
      <c r="H464" s="21"/>
      <c r="I464" s="38"/>
      <c r="J464" s="23"/>
      <c r="K464" s="9"/>
      <c r="L464" s="9"/>
      <c r="M464" s="7"/>
      <c r="N464" s="9"/>
    </row>
    <row r="465" spans="1:14">
      <c r="A465" s="19">
        <v>10</v>
      </c>
      <c r="B465" s="8" t="s">
        <v>421</v>
      </c>
      <c r="C465" s="19">
        <v>4</v>
      </c>
      <c r="D465" s="9">
        <v>2750000</v>
      </c>
      <c r="E465" s="9">
        <f t="shared" si="54"/>
        <v>11000000</v>
      </c>
      <c r="F465" s="7">
        <v>5</v>
      </c>
      <c r="G465" s="9">
        <f t="shared" si="55"/>
        <v>2200000</v>
      </c>
      <c r="H465" s="21"/>
      <c r="I465" s="38"/>
      <c r="J465" s="23"/>
      <c r="K465" s="9"/>
      <c r="L465" s="9"/>
      <c r="M465" s="7"/>
      <c r="N465" s="9"/>
    </row>
    <row r="466" spans="1:14">
      <c r="A466" s="19">
        <v>11</v>
      </c>
      <c r="B466" s="8" t="s">
        <v>421</v>
      </c>
      <c r="C466" s="19">
        <v>4</v>
      </c>
      <c r="D466" s="9">
        <v>2750000</v>
      </c>
      <c r="E466" s="9">
        <f t="shared" si="54"/>
        <v>11000000</v>
      </c>
      <c r="F466" s="7">
        <v>5</v>
      </c>
      <c r="G466" s="9">
        <f t="shared" si="55"/>
        <v>2200000</v>
      </c>
      <c r="H466" s="21"/>
      <c r="I466" s="38"/>
      <c r="J466" s="23"/>
      <c r="K466" s="9"/>
      <c r="L466" s="9"/>
      <c r="M466" s="7"/>
      <c r="N466" s="9"/>
    </row>
    <row r="467" spans="1:14">
      <c r="A467" s="19">
        <v>12</v>
      </c>
      <c r="B467" s="8" t="s">
        <v>422</v>
      </c>
      <c r="C467" s="19">
        <v>8</v>
      </c>
      <c r="D467" s="9">
        <v>5000000</v>
      </c>
      <c r="E467" s="9">
        <f t="shared" si="54"/>
        <v>40000000</v>
      </c>
      <c r="F467" s="7">
        <v>5</v>
      </c>
      <c r="G467" s="9">
        <f t="shared" si="55"/>
        <v>8000000</v>
      </c>
      <c r="H467" s="21"/>
      <c r="I467" s="38"/>
      <c r="J467" s="23"/>
      <c r="K467" s="9"/>
      <c r="L467" s="9"/>
      <c r="M467" s="7"/>
      <c r="N467" s="9"/>
    </row>
    <row r="468" spans="1:14">
      <c r="A468" s="19">
        <v>13</v>
      </c>
      <c r="B468" s="8" t="s">
        <v>97</v>
      </c>
      <c r="C468" s="19">
        <v>2</v>
      </c>
      <c r="D468" s="9">
        <v>100000</v>
      </c>
      <c r="E468" s="9">
        <f t="shared" si="54"/>
        <v>200000</v>
      </c>
      <c r="F468" s="7">
        <v>5</v>
      </c>
      <c r="G468" s="9">
        <f t="shared" si="55"/>
        <v>40000</v>
      </c>
      <c r="H468" s="21"/>
      <c r="I468" s="38"/>
      <c r="J468" s="23"/>
      <c r="K468" s="9"/>
      <c r="L468" s="9"/>
      <c r="M468" s="7"/>
      <c r="N468" s="9"/>
    </row>
    <row r="469" spans="1:14">
      <c r="A469" s="19">
        <v>14</v>
      </c>
      <c r="B469" s="8" t="s">
        <v>156</v>
      </c>
      <c r="C469" s="19">
        <v>2</v>
      </c>
      <c r="D469" s="9">
        <v>3500000</v>
      </c>
      <c r="E469" s="9">
        <f t="shared" si="54"/>
        <v>7000000</v>
      </c>
      <c r="F469" s="7">
        <v>5</v>
      </c>
      <c r="G469" s="9">
        <f t="shared" si="55"/>
        <v>1400000</v>
      </c>
      <c r="H469" s="21"/>
      <c r="I469" s="38"/>
      <c r="J469" s="23"/>
      <c r="K469" s="9"/>
      <c r="L469" s="9"/>
      <c r="M469" s="7"/>
      <c r="N469" s="9"/>
    </row>
    <row r="470" spans="1:14">
      <c r="A470" s="19">
        <v>15</v>
      </c>
      <c r="B470" s="8" t="s">
        <v>233</v>
      </c>
      <c r="C470" s="19">
        <v>1</v>
      </c>
      <c r="D470" s="9">
        <v>3000000</v>
      </c>
      <c r="E470" s="9">
        <f t="shared" si="54"/>
        <v>3000000</v>
      </c>
      <c r="F470" s="7">
        <v>5</v>
      </c>
      <c r="G470" s="9">
        <f t="shared" si="55"/>
        <v>600000</v>
      </c>
      <c r="H470" s="21"/>
      <c r="I470" s="38"/>
      <c r="J470" s="47"/>
      <c r="K470" s="9"/>
      <c r="L470" s="9"/>
      <c r="M470" s="7"/>
      <c r="N470" s="9"/>
    </row>
    <row r="471" spans="1:14">
      <c r="A471" s="19">
        <v>16</v>
      </c>
      <c r="B471" s="8" t="s">
        <v>423</v>
      </c>
      <c r="C471" s="19">
        <v>3</v>
      </c>
      <c r="D471" s="9">
        <v>5000000</v>
      </c>
      <c r="E471" s="9">
        <f t="shared" si="54"/>
        <v>15000000</v>
      </c>
      <c r="F471" s="7">
        <v>5</v>
      </c>
      <c r="G471" s="9">
        <f t="shared" si="55"/>
        <v>3000000</v>
      </c>
      <c r="H471" s="21"/>
      <c r="I471" s="38"/>
      <c r="J471" s="47"/>
      <c r="K471" s="9"/>
      <c r="L471" s="9"/>
      <c r="M471" s="7"/>
      <c r="N471" s="9"/>
    </row>
    <row r="472" spans="1:14">
      <c r="A472" s="19">
        <v>17</v>
      </c>
      <c r="B472" s="8" t="s">
        <v>88</v>
      </c>
      <c r="C472" s="19">
        <v>1</v>
      </c>
      <c r="D472" s="9">
        <v>3000000</v>
      </c>
      <c r="E472" s="9">
        <f t="shared" si="54"/>
        <v>3000000</v>
      </c>
      <c r="F472" s="7">
        <v>5</v>
      </c>
      <c r="G472" s="9">
        <f t="shared" si="55"/>
        <v>600000</v>
      </c>
      <c r="H472" s="21"/>
      <c r="I472" s="38"/>
      <c r="J472" s="21"/>
      <c r="K472" s="9"/>
      <c r="L472" s="9"/>
      <c r="M472" s="7"/>
      <c r="N472" s="9"/>
    </row>
    <row r="473" spans="1:14">
      <c r="A473" s="19">
        <v>18</v>
      </c>
      <c r="B473" s="8" t="s">
        <v>424</v>
      </c>
      <c r="C473" s="19">
        <v>1</v>
      </c>
      <c r="D473" s="9">
        <v>1500000</v>
      </c>
      <c r="E473" s="9">
        <f t="shared" si="54"/>
        <v>1500000</v>
      </c>
      <c r="F473" s="7">
        <v>5</v>
      </c>
      <c r="G473" s="9">
        <f t="shared" si="55"/>
        <v>300000</v>
      </c>
      <c r="H473" s="21"/>
      <c r="I473" s="38"/>
      <c r="J473" s="21"/>
      <c r="K473" s="9"/>
      <c r="L473" s="9"/>
      <c r="M473" s="7"/>
      <c r="N473" s="9"/>
    </row>
    <row r="474" spans="1:14">
      <c r="A474" s="19">
        <v>19</v>
      </c>
      <c r="B474" s="8" t="s">
        <v>104</v>
      </c>
      <c r="C474" s="19">
        <v>2</v>
      </c>
      <c r="D474" s="9">
        <v>12500000</v>
      </c>
      <c r="E474" s="9">
        <f t="shared" si="54"/>
        <v>25000000</v>
      </c>
      <c r="F474" s="7">
        <v>5</v>
      </c>
      <c r="G474" s="9">
        <f t="shared" si="55"/>
        <v>5000000</v>
      </c>
      <c r="H474" s="21"/>
      <c r="I474" s="38"/>
      <c r="J474" s="21"/>
      <c r="K474" s="9"/>
      <c r="L474" s="9"/>
      <c r="M474" s="7"/>
      <c r="N474" s="9"/>
    </row>
    <row r="475" spans="1:14">
      <c r="A475" s="19">
        <v>20</v>
      </c>
      <c r="B475" s="8" t="s">
        <v>281</v>
      </c>
      <c r="C475" s="19">
        <v>2</v>
      </c>
      <c r="D475" s="9">
        <v>4500000</v>
      </c>
      <c r="E475" s="9">
        <f t="shared" si="54"/>
        <v>9000000</v>
      </c>
      <c r="F475" s="7">
        <v>5</v>
      </c>
      <c r="G475" s="9">
        <f t="shared" si="55"/>
        <v>1800000</v>
      </c>
      <c r="H475" s="21"/>
      <c r="I475" s="38"/>
      <c r="J475" s="21"/>
      <c r="K475" s="9"/>
      <c r="L475" s="9"/>
      <c r="M475" s="7"/>
      <c r="N475" s="9"/>
    </row>
    <row r="476" spans="1:14">
      <c r="A476" s="19">
        <v>21</v>
      </c>
      <c r="B476" s="8" t="s">
        <v>425</v>
      </c>
      <c r="C476" s="19">
        <v>1</v>
      </c>
      <c r="D476" s="9">
        <v>2000000</v>
      </c>
      <c r="E476" s="9">
        <f t="shared" si="54"/>
        <v>2000000</v>
      </c>
      <c r="F476" s="7">
        <v>5</v>
      </c>
      <c r="G476" s="9">
        <f t="shared" si="55"/>
        <v>400000</v>
      </c>
      <c r="H476" s="21"/>
      <c r="I476" s="38"/>
      <c r="J476" s="21"/>
      <c r="K476" s="9"/>
      <c r="L476" s="9"/>
      <c r="M476" s="7"/>
      <c r="N476" s="9"/>
    </row>
    <row r="477" spans="1:14">
      <c r="A477" s="19">
        <v>22</v>
      </c>
      <c r="B477" s="8" t="s">
        <v>80</v>
      </c>
      <c r="C477" s="19">
        <v>2</v>
      </c>
      <c r="D477" s="9">
        <v>8000000</v>
      </c>
      <c r="E477" s="9">
        <f t="shared" si="54"/>
        <v>16000000</v>
      </c>
      <c r="F477" s="7">
        <v>5</v>
      </c>
      <c r="G477" s="9">
        <f t="shared" si="55"/>
        <v>3200000</v>
      </c>
      <c r="H477" s="21"/>
      <c r="I477" s="38"/>
      <c r="J477" s="23"/>
      <c r="K477" s="9"/>
      <c r="L477" s="9"/>
      <c r="M477" s="7"/>
      <c r="N477" s="9"/>
    </row>
    <row r="478" spans="1:14">
      <c r="A478" s="19">
        <v>23</v>
      </c>
      <c r="B478" s="8" t="s">
        <v>176</v>
      </c>
      <c r="C478" s="19">
        <v>1</v>
      </c>
      <c r="D478" s="9">
        <v>4000000</v>
      </c>
      <c r="E478" s="9">
        <f t="shared" si="54"/>
        <v>4000000</v>
      </c>
      <c r="F478" s="7">
        <v>5</v>
      </c>
      <c r="G478" s="9">
        <f t="shared" si="55"/>
        <v>800000</v>
      </c>
      <c r="H478" s="21"/>
      <c r="I478" s="38"/>
      <c r="J478" s="21"/>
      <c r="K478" s="9"/>
      <c r="L478" s="9"/>
      <c r="M478" s="7"/>
      <c r="N478" s="9"/>
    </row>
    <row r="479" spans="1:14">
      <c r="A479" s="19">
        <v>24</v>
      </c>
      <c r="B479" s="8" t="s">
        <v>176</v>
      </c>
      <c r="C479" s="19">
        <v>1</v>
      </c>
      <c r="D479" s="9">
        <v>4000000</v>
      </c>
      <c r="E479" s="9">
        <f t="shared" si="54"/>
        <v>4000000</v>
      </c>
      <c r="F479" s="7">
        <v>5</v>
      </c>
      <c r="G479" s="9">
        <f t="shared" si="55"/>
        <v>800000</v>
      </c>
      <c r="H479" s="21"/>
      <c r="I479" s="38"/>
      <c r="J479" s="21"/>
      <c r="K479" s="9"/>
      <c r="L479" s="9"/>
      <c r="M479" s="7"/>
      <c r="N479" s="9"/>
    </row>
    <row r="480" spans="1:14">
      <c r="A480" s="19">
        <v>25</v>
      </c>
      <c r="B480" s="8" t="s">
        <v>426</v>
      </c>
      <c r="C480" s="19">
        <v>44</v>
      </c>
      <c r="D480" s="9">
        <v>200000</v>
      </c>
      <c r="E480" s="9">
        <f t="shared" si="54"/>
        <v>8800000</v>
      </c>
      <c r="F480" s="7">
        <v>5</v>
      </c>
      <c r="G480" s="9">
        <f t="shared" si="55"/>
        <v>1760000</v>
      </c>
      <c r="H480" s="21"/>
      <c r="I480" s="38"/>
      <c r="J480" s="23"/>
      <c r="K480" s="9"/>
      <c r="L480" s="9"/>
      <c r="M480" s="7"/>
      <c r="N480" s="9"/>
    </row>
    <row r="481" spans="1:14">
      <c r="A481" s="19">
        <v>26</v>
      </c>
      <c r="B481" s="8" t="s">
        <v>248</v>
      </c>
      <c r="C481" s="19">
        <v>1</v>
      </c>
      <c r="D481" s="9">
        <v>2750000</v>
      </c>
      <c r="E481" s="9">
        <f t="shared" si="54"/>
        <v>2750000</v>
      </c>
      <c r="F481" s="7">
        <v>5</v>
      </c>
      <c r="G481" s="9">
        <f t="shared" si="55"/>
        <v>550000</v>
      </c>
      <c r="H481" s="21"/>
      <c r="I481" s="38"/>
      <c r="J481" s="23"/>
      <c r="K481" s="9"/>
      <c r="L481" s="9"/>
      <c r="M481" s="7"/>
      <c r="N481" s="9"/>
    </row>
    <row r="482" spans="1:14">
      <c r="A482" s="19">
        <v>27</v>
      </c>
      <c r="B482" s="8" t="s">
        <v>427</v>
      </c>
      <c r="C482" s="19">
        <v>3</v>
      </c>
      <c r="D482" s="9">
        <v>7000000</v>
      </c>
      <c r="E482" s="9">
        <f t="shared" si="54"/>
        <v>21000000</v>
      </c>
      <c r="F482" s="7">
        <v>5</v>
      </c>
      <c r="G482" s="9">
        <f t="shared" si="55"/>
        <v>4200000</v>
      </c>
      <c r="H482" s="21"/>
      <c r="I482" s="38"/>
      <c r="J482" s="23"/>
      <c r="K482" s="9"/>
      <c r="L482" s="9"/>
      <c r="M482" s="7"/>
      <c r="N482" s="9"/>
    </row>
    <row r="483" spans="1:14">
      <c r="A483" s="19">
        <v>28</v>
      </c>
      <c r="B483" s="8" t="s">
        <v>428</v>
      </c>
      <c r="C483" s="19">
        <v>2</v>
      </c>
      <c r="D483" s="9">
        <v>500000</v>
      </c>
      <c r="E483" s="9">
        <f t="shared" si="54"/>
        <v>1000000</v>
      </c>
      <c r="F483" s="7">
        <v>5</v>
      </c>
      <c r="G483" s="9">
        <f t="shared" si="55"/>
        <v>200000</v>
      </c>
      <c r="H483" s="21"/>
      <c r="I483" s="38"/>
      <c r="J483" s="23"/>
      <c r="K483" s="9"/>
      <c r="L483" s="9"/>
      <c r="M483" s="7"/>
      <c r="N483" s="9"/>
    </row>
    <row r="484" spans="1:14">
      <c r="A484" s="19">
        <v>29</v>
      </c>
      <c r="B484" s="8" t="s">
        <v>429</v>
      </c>
      <c r="C484" s="19">
        <v>1</v>
      </c>
      <c r="D484" s="9">
        <v>200000</v>
      </c>
      <c r="E484" s="9">
        <f t="shared" si="54"/>
        <v>200000</v>
      </c>
      <c r="F484" s="7">
        <v>5</v>
      </c>
      <c r="G484" s="9">
        <f t="shared" si="55"/>
        <v>40000</v>
      </c>
      <c r="H484" s="21"/>
      <c r="I484" s="38"/>
      <c r="J484" s="23"/>
      <c r="K484" s="9"/>
      <c r="L484" s="9"/>
      <c r="M484" s="7"/>
      <c r="N484" s="9"/>
    </row>
    <row r="485" spans="1:14">
      <c r="A485" s="19">
        <v>30</v>
      </c>
      <c r="B485" s="8" t="s">
        <v>429</v>
      </c>
      <c r="C485" s="19">
        <v>2</v>
      </c>
      <c r="D485" s="9">
        <v>200000</v>
      </c>
      <c r="E485" s="9">
        <f t="shared" si="54"/>
        <v>400000</v>
      </c>
      <c r="F485" s="7">
        <v>5</v>
      </c>
      <c r="G485" s="9">
        <f t="shared" si="55"/>
        <v>80000</v>
      </c>
      <c r="H485" s="21"/>
      <c r="I485" s="38"/>
      <c r="J485" s="23"/>
      <c r="K485" s="9"/>
      <c r="L485" s="9"/>
      <c r="M485" s="7"/>
      <c r="N485" s="9"/>
    </row>
    <row r="486" spans="1:14">
      <c r="A486" s="19">
        <v>31</v>
      </c>
      <c r="B486" s="8" t="s">
        <v>430</v>
      </c>
      <c r="C486" s="19">
        <v>5</v>
      </c>
      <c r="D486" s="9">
        <v>3500000</v>
      </c>
      <c r="E486" s="9">
        <f t="shared" si="54"/>
        <v>17500000</v>
      </c>
      <c r="F486" s="7">
        <v>5</v>
      </c>
      <c r="G486" s="9">
        <f t="shared" si="55"/>
        <v>3500000</v>
      </c>
      <c r="H486" s="21"/>
      <c r="I486" s="38"/>
      <c r="J486" s="23"/>
      <c r="K486" s="9"/>
      <c r="L486" s="9"/>
      <c r="M486" s="7"/>
      <c r="N486" s="9"/>
    </row>
    <row r="487" spans="1:14">
      <c r="A487" s="19"/>
      <c r="B487" s="39"/>
      <c r="C487" s="28"/>
      <c r="D487" s="9"/>
      <c r="E487" s="9"/>
      <c r="F487" s="7"/>
      <c r="G487" s="9"/>
      <c r="H487" s="21"/>
      <c r="I487" s="38"/>
      <c r="J487" s="23"/>
      <c r="K487" s="9"/>
      <c r="L487" s="9"/>
      <c r="M487" s="7"/>
      <c r="N487" s="9"/>
    </row>
    <row r="488" spans="1:14">
      <c r="A488" s="19"/>
      <c r="B488" s="39"/>
      <c r="C488" s="28"/>
      <c r="D488" s="9"/>
      <c r="E488" s="9"/>
      <c r="F488" s="7"/>
      <c r="G488" s="9"/>
      <c r="H488" s="21"/>
      <c r="I488" s="38"/>
      <c r="J488" s="23"/>
      <c r="K488" s="9"/>
      <c r="L488" s="9"/>
      <c r="M488" s="7"/>
      <c r="N488" s="9"/>
    </row>
    <row r="489" spans="1:14">
      <c r="A489" s="19">
        <v>34</v>
      </c>
      <c r="B489" s="39" t="s">
        <v>431</v>
      </c>
      <c r="C489" s="28">
        <v>1</v>
      </c>
      <c r="D489" s="9">
        <v>2000000</v>
      </c>
      <c r="E489" s="9">
        <f t="shared" si="54"/>
        <v>2000000</v>
      </c>
      <c r="F489" s="7">
        <v>5</v>
      </c>
      <c r="G489" s="9">
        <f t="shared" si="55"/>
        <v>400000</v>
      </c>
      <c r="H489" s="21"/>
      <c r="I489" s="38"/>
      <c r="J489" s="23"/>
      <c r="K489" s="9"/>
      <c r="L489" s="9"/>
      <c r="M489" s="7"/>
      <c r="N489" s="9"/>
    </row>
    <row r="490" spans="1:14">
      <c r="A490" s="19">
        <v>35</v>
      </c>
      <c r="B490" s="39" t="s">
        <v>351</v>
      </c>
      <c r="C490" s="28">
        <v>1</v>
      </c>
      <c r="D490" s="9">
        <v>10000000</v>
      </c>
      <c r="E490" s="9">
        <f t="shared" si="54"/>
        <v>10000000</v>
      </c>
      <c r="F490" s="7">
        <v>5</v>
      </c>
      <c r="G490" s="9">
        <f t="shared" si="55"/>
        <v>2000000</v>
      </c>
      <c r="H490" s="21"/>
      <c r="I490" s="38"/>
      <c r="J490" s="23"/>
      <c r="K490" s="9"/>
      <c r="L490" s="9"/>
      <c r="M490" s="7"/>
      <c r="N490" s="9"/>
    </row>
    <row r="491" spans="1:14">
      <c r="A491" s="28"/>
      <c r="B491" s="39"/>
      <c r="C491" s="28"/>
      <c r="D491" s="9"/>
      <c r="E491" s="9"/>
      <c r="F491" s="7"/>
      <c r="G491" s="9"/>
      <c r="H491" s="21"/>
      <c r="I491" s="38"/>
      <c r="J491" s="24"/>
      <c r="K491" s="9"/>
      <c r="L491" s="9"/>
      <c r="M491" s="7"/>
      <c r="N491" s="9"/>
    </row>
    <row r="492" spans="1:14">
      <c r="A492" s="19"/>
      <c r="B492" s="37" t="s">
        <v>432</v>
      </c>
      <c r="C492" s="19"/>
      <c r="D492" s="9"/>
      <c r="E492" s="9"/>
      <c r="F492" s="7"/>
      <c r="G492" s="9"/>
      <c r="H492" s="21"/>
      <c r="I492" s="38"/>
      <c r="J492" s="21"/>
      <c r="K492" s="9"/>
      <c r="L492" s="9"/>
      <c r="M492" s="7"/>
      <c r="N492" s="9"/>
    </row>
    <row r="493" spans="1:14">
      <c r="A493" s="19">
        <v>1</v>
      </c>
      <c r="B493" s="8" t="s">
        <v>177</v>
      </c>
      <c r="C493" s="19">
        <v>2</v>
      </c>
      <c r="D493" s="9">
        <v>18000000</v>
      </c>
      <c r="E493" s="9">
        <f t="shared" ref="E493:E526" si="56">C493*D493</f>
        <v>36000000</v>
      </c>
      <c r="F493" s="7">
        <v>5</v>
      </c>
      <c r="G493" s="9">
        <f t="shared" ref="G493:G526" si="57">E493/F493</f>
        <v>7200000</v>
      </c>
      <c r="H493" s="21"/>
      <c r="I493" s="38"/>
      <c r="J493" s="21"/>
      <c r="K493" s="9"/>
      <c r="L493" s="9"/>
      <c r="M493" s="7"/>
      <c r="N493" s="9"/>
    </row>
    <row r="494" spans="1:14">
      <c r="A494" s="19">
        <v>2</v>
      </c>
      <c r="B494" s="8" t="s">
        <v>250</v>
      </c>
      <c r="C494" s="19">
        <v>14</v>
      </c>
      <c r="D494" s="9">
        <v>10000000</v>
      </c>
      <c r="E494" s="9">
        <f t="shared" si="56"/>
        <v>140000000</v>
      </c>
      <c r="F494" s="7">
        <v>5</v>
      </c>
      <c r="G494" s="9">
        <f t="shared" si="57"/>
        <v>28000000</v>
      </c>
      <c r="H494" s="21"/>
      <c r="I494" s="38"/>
      <c r="J494" s="21"/>
      <c r="K494" s="9"/>
      <c r="L494" s="9"/>
      <c r="M494" s="7"/>
      <c r="N494" s="9"/>
    </row>
    <row r="495" spans="1:14">
      <c r="A495" s="19">
        <v>3</v>
      </c>
      <c r="B495" s="8" t="s">
        <v>433</v>
      </c>
      <c r="C495" s="19">
        <v>2</v>
      </c>
      <c r="D495" s="9">
        <v>3000000</v>
      </c>
      <c r="E495" s="9">
        <f t="shared" si="56"/>
        <v>6000000</v>
      </c>
      <c r="F495" s="7">
        <v>5</v>
      </c>
      <c r="G495" s="9">
        <f t="shared" si="57"/>
        <v>1200000</v>
      </c>
      <c r="H495" s="21"/>
      <c r="I495" s="38"/>
      <c r="J495" s="21"/>
      <c r="K495" s="9"/>
      <c r="L495" s="9"/>
      <c r="M495" s="7"/>
      <c r="N495" s="9"/>
    </row>
    <row r="496" spans="1:14">
      <c r="A496" s="19">
        <v>4</v>
      </c>
      <c r="B496" s="8" t="s">
        <v>82</v>
      </c>
      <c r="C496" s="19">
        <v>6</v>
      </c>
      <c r="D496" s="9">
        <v>5000000</v>
      </c>
      <c r="E496" s="9">
        <f t="shared" si="56"/>
        <v>30000000</v>
      </c>
      <c r="F496" s="7">
        <v>5</v>
      </c>
      <c r="G496" s="9">
        <f t="shared" si="57"/>
        <v>6000000</v>
      </c>
      <c r="H496" s="21"/>
      <c r="I496" s="38"/>
      <c r="J496" s="21"/>
      <c r="K496" s="9"/>
      <c r="L496" s="9"/>
      <c r="M496" s="7"/>
      <c r="N496" s="9"/>
    </row>
    <row r="497" spans="1:14">
      <c r="A497" s="19">
        <v>5</v>
      </c>
      <c r="B497" s="8" t="s">
        <v>175</v>
      </c>
      <c r="C497" s="19">
        <v>2</v>
      </c>
      <c r="D497" s="9">
        <v>6000000</v>
      </c>
      <c r="E497" s="9">
        <f t="shared" si="56"/>
        <v>12000000</v>
      </c>
      <c r="F497" s="7">
        <v>5</v>
      </c>
      <c r="G497" s="9">
        <f t="shared" si="57"/>
        <v>2400000</v>
      </c>
      <c r="H497" s="21"/>
      <c r="I497" s="38"/>
      <c r="J497" s="23"/>
      <c r="K497" s="9"/>
      <c r="L497" s="9"/>
      <c r="M497" s="7"/>
      <c r="N497" s="9"/>
    </row>
    <row r="498" spans="1:14">
      <c r="A498" s="19">
        <v>6</v>
      </c>
      <c r="B498" s="8" t="s">
        <v>138</v>
      </c>
      <c r="C498" s="19">
        <v>2</v>
      </c>
      <c r="D498" s="9">
        <v>900000</v>
      </c>
      <c r="E498" s="9">
        <f t="shared" si="56"/>
        <v>1800000</v>
      </c>
      <c r="F498" s="7">
        <v>5</v>
      </c>
      <c r="G498" s="9">
        <f t="shared" si="57"/>
        <v>360000</v>
      </c>
      <c r="H498" s="21"/>
      <c r="I498" s="38"/>
      <c r="J498" s="21"/>
      <c r="K498" s="9"/>
      <c r="L498" s="9"/>
      <c r="M498" s="7"/>
      <c r="N498" s="9"/>
    </row>
    <row r="499" spans="1:14">
      <c r="A499" s="19">
        <v>7</v>
      </c>
      <c r="B499" s="8" t="s">
        <v>97</v>
      </c>
      <c r="C499" s="19">
        <v>1</v>
      </c>
      <c r="D499" s="9">
        <v>100000</v>
      </c>
      <c r="E499" s="9">
        <f t="shared" si="56"/>
        <v>100000</v>
      </c>
      <c r="F499" s="7">
        <v>5</v>
      </c>
      <c r="G499" s="9">
        <f t="shared" si="57"/>
        <v>20000</v>
      </c>
      <c r="H499" s="21"/>
      <c r="I499" s="38"/>
      <c r="J499" s="21"/>
      <c r="K499" s="9"/>
      <c r="L499" s="9"/>
      <c r="M499" s="7"/>
      <c r="N499" s="9"/>
    </row>
    <row r="500" spans="1:14">
      <c r="A500" s="19">
        <v>8</v>
      </c>
      <c r="B500" s="8" t="s">
        <v>90</v>
      </c>
      <c r="C500" s="19">
        <v>2</v>
      </c>
      <c r="D500" s="9">
        <v>20000000</v>
      </c>
      <c r="E500" s="9">
        <f t="shared" si="56"/>
        <v>40000000</v>
      </c>
      <c r="F500" s="7">
        <v>5</v>
      </c>
      <c r="G500" s="9">
        <f t="shared" si="57"/>
        <v>8000000</v>
      </c>
      <c r="H500" s="21"/>
      <c r="I500" s="38"/>
      <c r="J500" s="23"/>
      <c r="K500" s="9"/>
      <c r="L500" s="9"/>
      <c r="M500" s="7"/>
      <c r="N500" s="9"/>
    </row>
    <row r="501" spans="1:14">
      <c r="A501" s="19">
        <v>9</v>
      </c>
      <c r="B501" s="8" t="s">
        <v>284</v>
      </c>
      <c r="C501" s="19">
        <v>1</v>
      </c>
      <c r="D501" s="9">
        <v>5000000</v>
      </c>
      <c r="E501" s="9">
        <f t="shared" si="56"/>
        <v>5000000</v>
      </c>
      <c r="F501" s="7">
        <v>5</v>
      </c>
      <c r="G501" s="9">
        <f t="shared" si="57"/>
        <v>1000000</v>
      </c>
      <c r="H501" s="21"/>
      <c r="I501" s="38"/>
      <c r="J501" s="23"/>
      <c r="K501" s="9"/>
      <c r="L501" s="9"/>
      <c r="M501" s="7"/>
      <c r="N501" s="9"/>
    </row>
    <row r="502" spans="1:14">
      <c r="A502" s="19">
        <v>10</v>
      </c>
      <c r="B502" s="8" t="s">
        <v>176</v>
      </c>
      <c r="C502" s="19">
        <v>5</v>
      </c>
      <c r="D502" s="9">
        <v>6000000</v>
      </c>
      <c r="E502" s="9">
        <f t="shared" si="56"/>
        <v>30000000</v>
      </c>
      <c r="F502" s="7">
        <v>5</v>
      </c>
      <c r="G502" s="9">
        <f t="shared" si="57"/>
        <v>6000000</v>
      </c>
      <c r="H502" s="21"/>
      <c r="I502" s="38"/>
      <c r="J502" s="23"/>
      <c r="K502" s="9"/>
      <c r="L502" s="9"/>
      <c r="M502" s="7"/>
      <c r="N502" s="9"/>
    </row>
    <row r="503" spans="1:14">
      <c r="A503" s="19">
        <v>11</v>
      </c>
      <c r="B503" s="8" t="s">
        <v>93</v>
      </c>
      <c r="C503" s="19">
        <v>8</v>
      </c>
      <c r="D503" s="9">
        <v>1500000</v>
      </c>
      <c r="E503" s="9">
        <f t="shared" si="56"/>
        <v>12000000</v>
      </c>
      <c r="F503" s="7">
        <v>5</v>
      </c>
      <c r="G503" s="9">
        <f t="shared" si="57"/>
        <v>2400000</v>
      </c>
      <c r="H503" s="21"/>
      <c r="I503" s="38"/>
      <c r="J503" s="23"/>
      <c r="K503" s="9"/>
      <c r="L503" s="9"/>
      <c r="M503" s="7"/>
      <c r="N503" s="9"/>
    </row>
    <row r="504" spans="1:14">
      <c r="A504" s="19">
        <v>12</v>
      </c>
      <c r="B504" s="8" t="s">
        <v>232</v>
      </c>
      <c r="C504" s="19">
        <v>2</v>
      </c>
      <c r="D504" s="9">
        <v>3000000</v>
      </c>
      <c r="E504" s="9">
        <f t="shared" si="56"/>
        <v>6000000</v>
      </c>
      <c r="F504" s="7">
        <v>5</v>
      </c>
      <c r="G504" s="9">
        <f t="shared" si="57"/>
        <v>1200000</v>
      </c>
      <c r="H504" s="21"/>
      <c r="I504" s="38"/>
      <c r="J504" s="23"/>
      <c r="K504" s="9"/>
      <c r="L504" s="9"/>
      <c r="M504" s="7"/>
      <c r="N504" s="9"/>
    </row>
    <row r="505" spans="1:14">
      <c r="A505" s="19">
        <v>13</v>
      </c>
      <c r="B505" s="8" t="s">
        <v>434</v>
      </c>
      <c r="C505" s="19">
        <v>1</v>
      </c>
      <c r="D505" s="9">
        <v>3000000</v>
      </c>
      <c r="E505" s="9">
        <f t="shared" si="56"/>
        <v>3000000</v>
      </c>
      <c r="F505" s="7">
        <v>5</v>
      </c>
      <c r="G505" s="9">
        <f t="shared" si="57"/>
        <v>600000</v>
      </c>
      <c r="H505" s="21"/>
      <c r="I505" s="38"/>
      <c r="J505" s="23"/>
      <c r="K505" s="9"/>
      <c r="L505" s="9"/>
      <c r="M505" s="7"/>
      <c r="N505" s="9"/>
    </row>
    <row r="506" spans="1:14">
      <c r="A506" s="19">
        <v>14</v>
      </c>
      <c r="B506" s="8" t="s">
        <v>435</v>
      </c>
      <c r="C506" s="19">
        <v>1</v>
      </c>
      <c r="D506" s="9">
        <v>2500000</v>
      </c>
      <c r="E506" s="9">
        <f t="shared" si="56"/>
        <v>2500000</v>
      </c>
      <c r="F506" s="7">
        <v>5</v>
      </c>
      <c r="G506" s="9">
        <f t="shared" si="57"/>
        <v>500000</v>
      </c>
      <c r="H506" s="21"/>
      <c r="I506" s="38"/>
      <c r="J506" s="23"/>
      <c r="K506" s="9"/>
      <c r="L506" s="9"/>
      <c r="M506" s="7"/>
      <c r="N506" s="9"/>
    </row>
    <row r="507" spans="1:14">
      <c r="A507" s="19">
        <v>15</v>
      </c>
      <c r="B507" s="8" t="s">
        <v>176</v>
      </c>
      <c r="C507" s="19">
        <v>1</v>
      </c>
      <c r="D507" s="9">
        <v>6000000</v>
      </c>
      <c r="E507" s="9">
        <f t="shared" si="56"/>
        <v>6000000</v>
      </c>
      <c r="F507" s="7">
        <v>5</v>
      </c>
      <c r="G507" s="9">
        <f t="shared" si="57"/>
        <v>1200000</v>
      </c>
      <c r="H507" s="21"/>
      <c r="I507" s="38"/>
      <c r="J507" s="23"/>
      <c r="K507" s="9"/>
      <c r="L507" s="9"/>
      <c r="M507" s="7"/>
      <c r="N507" s="9"/>
    </row>
    <row r="508" spans="1:14">
      <c r="A508" s="19">
        <v>16</v>
      </c>
      <c r="B508" s="8" t="s">
        <v>98</v>
      </c>
      <c r="C508" s="19">
        <v>22</v>
      </c>
      <c r="D508" s="9">
        <v>200000</v>
      </c>
      <c r="E508" s="9">
        <f t="shared" si="56"/>
        <v>4400000</v>
      </c>
      <c r="F508" s="7">
        <v>5</v>
      </c>
      <c r="G508" s="9">
        <f t="shared" si="57"/>
        <v>880000</v>
      </c>
      <c r="H508" s="21"/>
      <c r="I508" s="38"/>
      <c r="J508" s="23"/>
      <c r="K508" s="9"/>
      <c r="L508" s="9"/>
      <c r="M508" s="7"/>
      <c r="N508" s="9"/>
    </row>
    <row r="509" spans="1:14">
      <c r="A509" s="19">
        <v>17</v>
      </c>
      <c r="B509" s="8" t="s">
        <v>436</v>
      </c>
      <c r="C509" s="19">
        <v>30</v>
      </c>
      <c r="D509" s="9">
        <v>950000</v>
      </c>
      <c r="E509" s="9">
        <f t="shared" si="56"/>
        <v>28500000</v>
      </c>
      <c r="F509" s="7">
        <v>5</v>
      </c>
      <c r="G509" s="9">
        <f t="shared" si="57"/>
        <v>5700000</v>
      </c>
      <c r="H509" s="21"/>
      <c r="I509" s="38"/>
      <c r="J509" s="21"/>
      <c r="K509" s="9"/>
      <c r="L509" s="9"/>
      <c r="M509" s="7"/>
      <c r="N509" s="9"/>
    </row>
    <row r="510" spans="1:14">
      <c r="A510" s="19">
        <v>18</v>
      </c>
      <c r="B510" s="8" t="s">
        <v>400</v>
      </c>
      <c r="C510" s="19">
        <v>7</v>
      </c>
      <c r="D510" s="9">
        <v>950000</v>
      </c>
      <c r="E510" s="9">
        <f t="shared" si="56"/>
        <v>6650000</v>
      </c>
      <c r="F510" s="7">
        <v>5</v>
      </c>
      <c r="G510" s="9">
        <f t="shared" si="57"/>
        <v>1330000</v>
      </c>
      <c r="H510" s="21"/>
      <c r="I510" s="38"/>
      <c r="J510" s="24"/>
      <c r="K510" s="9"/>
      <c r="L510" s="9"/>
      <c r="M510" s="7"/>
      <c r="N510" s="9"/>
    </row>
    <row r="511" spans="1:14">
      <c r="A511" s="19">
        <v>19</v>
      </c>
      <c r="B511" s="8" t="s">
        <v>96</v>
      </c>
      <c r="C511" s="19">
        <v>220</v>
      </c>
      <c r="D511" s="9">
        <v>300000</v>
      </c>
      <c r="E511" s="9">
        <f t="shared" si="56"/>
        <v>66000000</v>
      </c>
      <c r="F511" s="7">
        <v>5</v>
      </c>
      <c r="G511" s="9">
        <f t="shared" si="57"/>
        <v>13200000</v>
      </c>
      <c r="H511" s="21"/>
      <c r="I511" s="38"/>
      <c r="J511" s="21"/>
      <c r="K511" s="9"/>
      <c r="L511" s="9"/>
      <c r="M511" s="7"/>
      <c r="N511" s="9"/>
    </row>
    <row r="512" spans="1:14">
      <c r="A512" s="19">
        <v>20</v>
      </c>
      <c r="B512" s="8" t="s">
        <v>248</v>
      </c>
      <c r="C512" s="19">
        <v>11</v>
      </c>
      <c r="D512" s="9">
        <v>2500000</v>
      </c>
      <c r="E512" s="9">
        <f t="shared" si="56"/>
        <v>27500000</v>
      </c>
      <c r="F512" s="7">
        <v>5</v>
      </c>
      <c r="G512" s="9">
        <f t="shared" si="57"/>
        <v>5500000</v>
      </c>
      <c r="H512" s="21"/>
      <c r="I512" s="38"/>
      <c r="J512" s="21"/>
      <c r="K512" s="9"/>
      <c r="L512" s="9"/>
      <c r="M512" s="7"/>
      <c r="N512" s="9"/>
    </row>
    <row r="513" spans="1:14">
      <c r="A513" s="19">
        <v>21</v>
      </c>
      <c r="B513" s="8" t="s">
        <v>87</v>
      </c>
      <c r="C513" s="19">
        <v>3</v>
      </c>
      <c r="D513" s="9">
        <v>3000000</v>
      </c>
      <c r="E513" s="9">
        <f t="shared" si="56"/>
        <v>9000000</v>
      </c>
      <c r="F513" s="7">
        <v>5</v>
      </c>
      <c r="G513" s="9">
        <f t="shared" si="57"/>
        <v>1800000</v>
      </c>
      <c r="H513" s="21"/>
      <c r="I513" s="38"/>
      <c r="J513" s="21"/>
      <c r="K513" s="9"/>
      <c r="L513" s="9"/>
      <c r="M513" s="7"/>
      <c r="N513" s="9"/>
    </row>
    <row r="514" spans="1:14">
      <c r="A514" s="19">
        <v>22</v>
      </c>
      <c r="B514" s="8" t="s">
        <v>366</v>
      </c>
      <c r="C514" s="19">
        <v>13</v>
      </c>
      <c r="D514" s="9">
        <v>3000000</v>
      </c>
      <c r="E514" s="9">
        <f t="shared" si="56"/>
        <v>39000000</v>
      </c>
      <c r="F514" s="7">
        <v>5</v>
      </c>
      <c r="G514" s="9">
        <f t="shared" si="57"/>
        <v>7800000</v>
      </c>
      <c r="H514" s="21"/>
      <c r="I514" s="38"/>
      <c r="J514" s="21"/>
      <c r="K514" s="9"/>
      <c r="L514" s="9"/>
      <c r="M514" s="7"/>
      <c r="N514" s="9"/>
    </row>
    <row r="515" spans="1:14">
      <c r="A515" s="19">
        <v>23</v>
      </c>
      <c r="B515" s="8" t="s">
        <v>155</v>
      </c>
      <c r="C515" s="19">
        <v>2</v>
      </c>
      <c r="D515" s="9">
        <v>4000000</v>
      </c>
      <c r="E515" s="9">
        <f t="shared" si="56"/>
        <v>8000000</v>
      </c>
      <c r="F515" s="7">
        <v>5</v>
      </c>
      <c r="G515" s="9">
        <f t="shared" si="57"/>
        <v>1600000</v>
      </c>
      <c r="H515" s="21"/>
      <c r="I515" s="38"/>
      <c r="J515" s="23"/>
      <c r="K515" s="9"/>
      <c r="L515" s="9"/>
      <c r="M515" s="7"/>
      <c r="N515" s="9"/>
    </row>
    <row r="516" spans="1:14">
      <c r="A516" s="19">
        <v>24</v>
      </c>
      <c r="B516" s="8" t="s">
        <v>86</v>
      </c>
      <c r="C516" s="19">
        <v>3</v>
      </c>
      <c r="D516" s="9">
        <v>2150000</v>
      </c>
      <c r="E516" s="9">
        <f t="shared" si="56"/>
        <v>6450000</v>
      </c>
      <c r="F516" s="7">
        <v>5</v>
      </c>
      <c r="G516" s="9">
        <f t="shared" si="57"/>
        <v>1290000</v>
      </c>
      <c r="H516" s="21"/>
      <c r="I516" s="38"/>
      <c r="J516" s="21"/>
      <c r="K516" s="9"/>
      <c r="L516" s="9"/>
      <c r="M516" s="7"/>
      <c r="N516" s="9"/>
    </row>
    <row r="517" spans="1:14">
      <c r="A517" s="19">
        <v>25</v>
      </c>
      <c r="B517" s="8" t="s">
        <v>154</v>
      </c>
      <c r="C517" s="19">
        <v>1</v>
      </c>
      <c r="D517" s="9">
        <v>900000</v>
      </c>
      <c r="E517" s="9">
        <f t="shared" si="56"/>
        <v>900000</v>
      </c>
      <c r="F517" s="7">
        <v>5</v>
      </c>
      <c r="G517" s="9">
        <f t="shared" si="57"/>
        <v>180000</v>
      </c>
      <c r="H517" s="21"/>
      <c r="I517" s="38"/>
      <c r="J517" s="21"/>
      <c r="K517" s="9"/>
      <c r="L517" s="9"/>
      <c r="M517" s="7"/>
      <c r="N517" s="9"/>
    </row>
    <row r="518" spans="1:14">
      <c r="A518" s="19">
        <v>26</v>
      </c>
      <c r="B518" s="8" t="s">
        <v>437</v>
      </c>
      <c r="C518" s="19">
        <v>1</v>
      </c>
      <c r="D518" s="9">
        <v>5000000</v>
      </c>
      <c r="E518" s="9">
        <f t="shared" si="56"/>
        <v>5000000</v>
      </c>
      <c r="F518" s="7">
        <v>5</v>
      </c>
      <c r="G518" s="9">
        <f t="shared" si="57"/>
        <v>1000000</v>
      </c>
      <c r="H518" s="21"/>
      <c r="I518" s="38"/>
      <c r="J518" s="21"/>
      <c r="K518" s="9"/>
      <c r="L518" s="9"/>
      <c r="M518" s="7"/>
      <c r="N518" s="9"/>
    </row>
    <row r="519" spans="1:14">
      <c r="A519" s="19"/>
      <c r="B519" s="8"/>
      <c r="C519" s="19"/>
      <c r="D519" s="9"/>
      <c r="E519" s="9"/>
      <c r="F519" s="7"/>
      <c r="G519" s="9"/>
      <c r="H519" s="21"/>
      <c r="I519" s="38"/>
      <c r="J519" s="23"/>
      <c r="K519" s="9"/>
      <c r="L519" s="9"/>
      <c r="M519" s="7"/>
      <c r="N519" s="9"/>
    </row>
    <row r="520" spans="1:14">
      <c r="A520" s="19">
        <v>28</v>
      </c>
      <c r="B520" s="38" t="s">
        <v>107</v>
      </c>
      <c r="C520" s="19">
        <v>3</v>
      </c>
      <c r="D520" s="9">
        <v>7000000</v>
      </c>
      <c r="E520" s="9">
        <f t="shared" si="56"/>
        <v>21000000</v>
      </c>
      <c r="F520" s="7">
        <v>5</v>
      </c>
      <c r="G520" s="9">
        <f t="shared" si="57"/>
        <v>4200000</v>
      </c>
      <c r="H520" s="21"/>
      <c r="I520" s="38"/>
      <c r="J520" s="23"/>
      <c r="K520" s="9"/>
      <c r="L520" s="9"/>
      <c r="M520" s="7"/>
      <c r="N520" s="9"/>
    </row>
    <row r="521" spans="1:14">
      <c r="A521" s="19">
        <v>29</v>
      </c>
      <c r="B521" s="40" t="s">
        <v>156</v>
      </c>
      <c r="C521" s="19">
        <v>1</v>
      </c>
      <c r="D521" s="9">
        <v>3500000</v>
      </c>
      <c r="E521" s="9">
        <f t="shared" si="56"/>
        <v>3500000</v>
      </c>
      <c r="F521" s="7">
        <v>5</v>
      </c>
      <c r="G521" s="9">
        <f t="shared" si="57"/>
        <v>700000</v>
      </c>
      <c r="H521" s="21"/>
      <c r="I521" s="38"/>
      <c r="J521" s="23"/>
      <c r="K521" s="9"/>
      <c r="L521" s="9"/>
      <c r="M521" s="7"/>
      <c r="N521" s="9"/>
    </row>
    <row r="522" spans="1:14">
      <c r="A522" s="19">
        <v>30</v>
      </c>
      <c r="B522" s="40" t="s">
        <v>233</v>
      </c>
      <c r="C522" s="19">
        <v>2</v>
      </c>
      <c r="D522" s="9">
        <v>3000000</v>
      </c>
      <c r="E522" s="9">
        <f t="shared" si="56"/>
        <v>6000000</v>
      </c>
      <c r="F522" s="7">
        <v>5</v>
      </c>
      <c r="G522" s="9">
        <f t="shared" si="57"/>
        <v>1200000</v>
      </c>
      <c r="H522" s="21"/>
      <c r="I522" s="38"/>
      <c r="J522" s="23"/>
      <c r="K522" s="9"/>
      <c r="L522" s="9"/>
      <c r="M522" s="7"/>
      <c r="N522" s="9"/>
    </row>
    <row r="523" spans="1:14">
      <c r="A523" s="19">
        <v>31</v>
      </c>
      <c r="B523" s="40" t="s">
        <v>351</v>
      </c>
      <c r="C523" s="19">
        <v>1</v>
      </c>
      <c r="D523" s="9">
        <v>10000000</v>
      </c>
      <c r="E523" s="9">
        <f t="shared" si="56"/>
        <v>10000000</v>
      </c>
      <c r="F523" s="7">
        <v>5</v>
      </c>
      <c r="G523" s="9">
        <f t="shared" si="57"/>
        <v>2000000</v>
      </c>
      <c r="H523" s="21"/>
      <c r="I523" s="38"/>
      <c r="J523" s="23"/>
      <c r="K523" s="9"/>
      <c r="L523" s="9"/>
      <c r="M523" s="7"/>
      <c r="N523" s="9"/>
    </row>
    <row r="524" spans="1:14">
      <c r="A524" s="19">
        <v>32</v>
      </c>
      <c r="B524" s="40" t="s">
        <v>88</v>
      </c>
      <c r="C524" s="19">
        <v>1</v>
      </c>
      <c r="D524" s="9">
        <v>3000000</v>
      </c>
      <c r="E524" s="9">
        <f t="shared" si="56"/>
        <v>3000000</v>
      </c>
      <c r="F524" s="7">
        <v>5</v>
      </c>
      <c r="G524" s="9">
        <f t="shared" si="57"/>
        <v>600000</v>
      </c>
      <c r="H524" s="21"/>
      <c r="I524" s="38"/>
      <c r="J524" s="23"/>
      <c r="K524" s="9"/>
      <c r="L524" s="9"/>
      <c r="M524" s="7"/>
      <c r="N524" s="9"/>
    </row>
    <row r="525" spans="1:14">
      <c r="A525" s="19">
        <v>33</v>
      </c>
      <c r="B525" s="40" t="s">
        <v>431</v>
      </c>
      <c r="C525" s="19">
        <v>1</v>
      </c>
      <c r="D525" s="9">
        <v>2000000</v>
      </c>
      <c r="E525" s="9">
        <f t="shared" si="56"/>
        <v>2000000</v>
      </c>
      <c r="F525" s="7">
        <v>5</v>
      </c>
      <c r="G525" s="9">
        <f t="shared" si="57"/>
        <v>400000</v>
      </c>
      <c r="H525" s="21"/>
      <c r="I525" s="38"/>
      <c r="J525" s="23"/>
      <c r="K525" s="9"/>
      <c r="L525" s="9"/>
      <c r="M525" s="7"/>
      <c r="N525" s="9"/>
    </row>
    <row r="526" spans="1:14">
      <c r="A526" s="19">
        <v>34</v>
      </c>
      <c r="B526" s="40" t="s">
        <v>296</v>
      </c>
      <c r="C526" s="19">
        <v>50</v>
      </c>
      <c r="D526" s="9">
        <v>300000</v>
      </c>
      <c r="E526" s="9">
        <f t="shared" si="56"/>
        <v>15000000</v>
      </c>
      <c r="F526" s="7">
        <v>5</v>
      </c>
      <c r="G526" s="9">
        <f t="shared" si="57"/>
        <v>3000000</v>
      </c>
      <c r="H526" s="21"/>
      <c r="I526" s="38"/>
      <c r="J526" s="23"/>
      <c r="K526" s="9"/>
      <c r="L526" s="9"/>
      <c r="M526" s="7"/>
      <c r="N526" s="9"/>
    </row>
    <row r="527" spans="1:14">
      <c r="A527" s="28"/>
      <c r="B527" s="40"/>
      <c r="C527" s="28"/>
      <c r="D527" s="9"/>
      <c r="E527" s="9"/>
      <c r="F527" s="7"/>
      <c r="G527" s="9"/>
      <c r="H527" s="21"/>
      <c r="I527" s="38"/>
      <c r="J527" s="23"/>
      <c r="K527" s="9"/>
      <c r="L527" s="9"/>
      <c r="M527" s="7"/>
      <c r="N527" s="9"/>
    </row>
    <row r="528" spans="1:14">
      <c r="A528" s="25"/>
      <c r="B528" s="8" t="s">
        <v>438</v>
      </c>
      <c r="C528" s="25"/>
      <c r="D528" s="9"/>
      <c r="E528" s="9"/>
      <c r="F528" s="7"/>
      <c r="G528" s="9"/>
      <c r="H528" s="21"/>
      <c r="I528" s="38"/>
      <c r="J528" s="23"/>
      <c r="K528" s="9"/>
      <c r="L528" s="9"/>
      <c r="M528" s="7"/>
      <c r="N528" s="9"/>
    </row>
    <row r="529" spans="1:14">
      <c r="A529" s="21">
        <v>1</v>
      </c>
      <c r="B529" s="38" t="s">
        <v>439</v>
      </c>
      <c r="C529" s="21">
        <v>1</v>
      </c>
      <c r="D529" s="9">
        <v>6000000</v>
      </c>
      <c r="E529" s="9">
        <f t="shared" ref="E529:E549" si="58">C529*D529</f>
        <v>6000000</v>
      </c>
      <c r="F529" s="7">
        <v>5</v>
      </c>
      <c r="G529" s="9">
        <f t="shared" ref="G529:G549" si="59">E529/F529</f>
        <v>1200000</v>
      </c>
      <c r="H529" s="21"/>
      <c r="I529" s="38"/>
      <c r="J529" s="47"/>
      <c r="K529" s="9"/>
      <c r="L529" s="9"/>
      <c r="M529" s="7"/>
      <c r="N529" s="9"/>
    </row>
    <row r="530" spans="1:14">
      <c r="A530" s="21">
        <v>2</v>
      </c>
      <c r="B530" s="38" t="s">
        <v>306</v>
      </c>
      <c r="C530" s="21">
        <v>1</v>
      </c>
      <c r="D530" s="9">
        <v>2500000</v>
      </c>
      <c r="E530" s="9">
        <f t="shared" si="58"/>
        <v>2500000</v>
      </c>
      <c r="F530" s="7">
        <v>5</v>
      </c>
      <c r="G530" s="9">
        <f t="shared" si="59"/>
        <v>500000</v>
      </c>
      <c r="H530" s="21"/>
      <c r="I530" s="38"/>
      <c r="J530" s="47"/>
      <c r="K530" s="9"/>
      <c r="L530" s="9"/>
      <c r="M530" s="7"/>
      <c r="N530" s="9"/>
    </row>
    <row r="531" spans="1:14">
      <c r="A531" s="21">
        <v>3</v>
      </c>
      <c r="B531" s="38" t="s">
        <v>108</v>
      </c>
      <c r="C531" s="21">
        <v>2</v>
      </c>
      <c r="D531" s="9">
        <v>200000</v>
      </c>
      <c r="E531" s="9">
        <f t="shared" si="58"/>
        <v>400000</v>
      </c>
      <c r="F531" s="7">
        <v>5</v>
      </c>
      <c r="G531" s="9">
        <f t="shared" si="59"/>
        <v>80000</v>
      </c>
      <c r="H531" s="21"/>
      <c r="I531" s="38"/>
      <c r="J531" s="21"/>
      <c r="K531" s="9"/>
      <c r="L531" s="9"/>
      <c r="M531" s="7"/>
      <c r="N531" s="9"/>
    </row>
    <row r="532" spans="1:14">
      <c r="A532" s="21">
        <v>4</v>
      </c>
      <c r="B532" s="38" t="s">
        <v>440</v>
      </c>
      <c r="C532" s="21">
        <v>1</v>
      </c>
      <c r="D532" s="9">
        <v>3500000</v>
      </c>
      <c r="E532" s="9">
        <f t="shared" si="58"/>
        <v>3500000</v>
      </c>
      <c r="F532" s="7">
        <v>5</v>
      </c>
      <c r="G532" s="9">
        <f t="shared" si="59"/>
        <v>700000</v>
      </c>
      <c r="H532" s="21"/>
      <c r="I532" s="38"/>
      <c r="J532" s="21"/>
      <c r="K532" s="9"/>
      <c r="L532" s="9"/>
      <c r="M532" s="7"/>
      <c r="N532" s="9"/>
    </row>
    <row r="533" spans="1:14">
      <c r="A533" s="21">
        <v>5</v>
      </c>
      <c r="B533" s="38" t="s">
        <v>441</v>
      </c>
      <c r="C533" s="21">
        <v>39</v>
      </c>
      <c r="D533" s="9">
        <v>500000</v>
      </c>
      <c r="E533" s="9">
        <f t="shared" si="58"/>
        <v>19500000</v>
      </c>
      <c r="F533" s="7">
        <v>5</v>
      </c>
      <c r="G533" s="9">
        <f t="shared" si="59"/>
        <v>3900000</v>
      </c>
      <c r="H533" s="21"/>
      <c r="I533" s="38"/>
      <c r="J533" s="21"/>
      <c r="K533" s="9"/>
      <c r="L533" s="9"/>
      <c r="M533" s="7"/>
      <c r="N533" s="9"/>
    </row>
    <row r="534" spans="1:14">
      <c r="A534" s="21">
        <v>6</v>
      </c>
      <c r="B534" s="38" t="s">
        <v>180</v>
      </c>
      <c r="C534" s="21">
        <v>1</v>
      </c>
      <c r="D534" s="9">
        <v>1500000</v>
      </c>
      <c r="E534" s="9">
        <f t="shared" si="58"/>
        <v>1500000</v>
      </c>
      <c r="F534" s="7">
        <v>5</v>
      </c>
      <c r="G534" s="9">
        <f t="shared" si="59"/>
        <v>300000</v>
      </c>
      <c r="H534" s="21"/>
      <c r="I534" s="38"/>
      <c r="J534" s="21"/>
      <c r="K534" s="9"/>
      <c r="L534" s="9"/>
      <c r="M534" s="7"/>
      <c r="N534" s="9"/>
    </row>
    <row r="535" spans="1:14">
      <c r="A535" s="21">
        <v>7</v>
      </c>
      <c r="B535" s="38" t="s">
        <v>297</v>
      </c>
      <c r="C535" s="21">
        <v>1</v>
      </c>
      <c r="D535" s="9">
        <v>12500000</v>
      </c>
      <c r="E535" s="9">
        <f t="shared" si="58"/>
        <v>12500000</v>
      </c>
      <c r="F535" s="7">
        <v>5</v>
      </c>
      <c r="G535" s="9">
        <f t="shared" si="59"/>
        <v>2500000</v>
      </c>
      <c r="H535" s="21"/>
      <c r="I535" s="38"/>
      <c r="J535" s="21"/>
      <c r="K535" s="9"/>
      <c r="L535" s="9"/>
      <c r="M535" s="7"/>
      <c r="N535" s="9"/>
    </row>
    <row r="536" spans="1:14">
      <c r="A536" s="21">
        <v>8</v>
      </c>
      <c r="B536" s="38" t="s">
        <v>238</v>
      </c>
      <c r="C536" s="21">
        <v>1</v>
      </c>
      <c r="D536" s="9">
        <v>4000000</v>
      </c>
      <c r="E536" s="9">
        <f t="shared" si="58"/>
        <v>4000000</v>
      </c>
      <c r="F536" s="7">
        <v>5</v>
      </c>
      <c r="G536" s="9">
        <f t="shared" si="59"/>
        <v>800000</v>
      </c>
      <c r="H536" s="21"/>
      <c r="I536" s="38"/>
      <c r="J536" s="21"/>
      <c r="K536" s="9"/>
      <c r="L536" s="9"/>
      <c r="M536" s="7"/>
      <c r="N536" s="9"/>
    </row>
    <row r="537" spans="1:14">
      <c r="A537" s="21">
        <v>9</v>
      </c>
      <c r="B537" s="38" t="s">
        <v>97</v>
      </c>
      <c r="C537" s="21">
        <v>1</v>
      </c>
      <c r="D537" s="9">
        <v>100000</v>
      </c>
      <c r="E537" s="9">
        <f t="shared" si="58"/>
        <v>100000</v>
      </c>
      <c r="F537" s="7">
        <v>5</v>
      </c>
      <c r="G537" s="9">
        <f t="shared" si="59"/>
        <v>20000</v>
      </c>
      <c r="H537" s="21"/>
      <c r="I537" s="38"/>
      <c r="J537" s="21"/>
      <c r="K537" s="9"/>
      <c r="L537" s="9"/>
      <c r="M537" s="7"/>
      <c r="N537" s="9"/>
    </row>
    <row r="538" spans="1:14">
      <c r="A538" s="21">
        <v>10</v>
      </c>
      <c r="B538" s="38" t="s">
        <v>101</v>
      </c>
      <c r="C538" s="21">
        <v>13</v>
      </c>
      <c r="D538" s="9">
        <v>900000</v>
      </c>
      <c r="E538" s="9">
        <f t="shared" si="58"/>
        <v>11700000</v>
      </c>
      <c r="F538" s="7">
        <v>5</v>
      </c>
      <c r="G538" s="9">
        <f t="shared" si="59"/>
        <v>2340000</v>
      </c>
      <c r="H538" s="21"/>
      <c r="I538" s="38"/>
      <c r="J538" s="23"/>
      <c r="K538" s="9"/>
      <c r="L538" s="9"/>
      <c r="M538" s="7"/>
      <c r="N538" s="9"/>
    </row>
    <row r="539" spans="1:14">
      <c r="A539" s="21">
        <v>11</v>
      </c>
      <c r="B539" s="38" t="s">
        <v>442</v>
      </c>
      <c r="C539" s="21">
        <v>4</v>
      </c>
      <c r="D539" s="9">
        <v>6000000</v>
      </c>
      <c r="E539" s="9">
        <f t="shared" si="58"/>
        <v>24000000</v>
      </c>
      <c r="F539" s="7">
        <v>5</v>
      </c>
      <c r="G539" s="9">
        <f t="shared" si="59"/>
        <v>4800000</v>
      </c>
      <c r="H539" s="21"/>
      <c r="I539" s="38"/>
      <c r="J539" s="23"/>
      <c r="K539" s="9"/>
      <c r="L539" s="9"/>
      <c r="M539" s="7"/>
      <c r="N539" s="9"/>
    </row>
    <row r="540" spans="1:14">
      <c r="A540" s="21">
        <v>12</v>
      </c>
      <c r="B540" s="38" t="s">
        <v>248</v>
      </c>
      <c r="C540" s="21">
        <v>1</v>
      </c>
      <c r="D540" s="9">
        <v>2500000</v>
      </c>
      <c r="E540" s="9">
        <f t="shared" si="58"/>
        <v>2500000</v>
      </c>
      <c r="F540" s="7">
        <v>5</v>
      </c>
      <c r="G540" s="9">
        <f t="shared" si="59"/>
        <v>500000</v>
      </c>
      <c r="H540" s="21"/>
      <c r="I540" s="38"/>
      <c r="J540" s="23"/>
      <c r="K540" s="9"/>
      <c r="L540" s="9"/>
      <c r="M540" s="7"/>
      <c r="N540" s="9"/>
    </row>
    <row r="541" spans="1:14">
      <c r="A541" s="21">
        <v>13</v>
      </c>
      <c r="B541" s="38" t="s">
        <v>443</v>
      </c>
      <c r="C541" s="21">
        <v>1</v>
      </c>
      <c r="D541" s="9">
        <v>1500000</v>
      </c>
      <c r="E541" s="9">
        <f t="shared" si="58"/>
        <v>1500000</v>
      </c>
      <c r="F541" s="7">
        <v>5</v>
      </c>
      <c r="G541" s="9">
        <f t="shared" si="59"/>
        <v>300000</v>
      </c>
      <c r="H541" s="21"/>
      <c r="I541" s="38"/>
      <c r="J541" s="23"/>
      <c r="K541" s="9"/>
      <c r="L541" s="9"/>
      <c r="M541" s="7"/>
      <c r="N541" s="9"/>
    </row>
    <row r="542" spans="1:14">
      <c r="A542" s="21">
        <v>14</v>
      </c>
      <c r="B542" s="38" t="s">
        <v>251</v>
      </c>
      <c r="C542" s="21">
        <v>1</v>
      </c>
      <c r="D542" s="9">
        <v>4000000</v>
      </c>
      <c r="E542" s="9">
        <f t="shared" si="58"/>
        <v>4000000</v>
      </c>
      <c r="F542" s="7">
        <v>5</v>
      </c>
      <c r="G542" s="9">
        <f t="shared" si="59"/>
        <v>800000</v>
      </c>
      <c r="H542" s="21"/>
      <c r="I542" s="38"/>
      <c r="J542" s="23"/>
      <c r="K542" s="9"/>
      <c r="L542" s="9"/>
      <c r="M542" s="7"/>
      <c r="N542" s="9"/>
    </row>
    <row r="543" spans="1:14">
      <c r="A543" s="21">
        <v>15</v>
      </c>
      <c r="B543" s="38" t="s">
        <v>444</v>
      </c>
      <c r="C543" s="21">
        <v>1</v>
      </c>
      <c r="D543" s="9">
        <v>4000000</v>
      </c>
      <c r="E543" s="9">
        <f t="shared" si="58"/>
        <v>4000000</v>
      </c>
      <c r="F543" s="7">
        <v>5</v>
      </c>
      <c r="G543" s="9">
        <f t="shared" si="59"/>
        <v>800000</v>
      </c>
      <c r="H543" s="21"/>
      <c r="I543" s="38"/>
      <c r="J543" s="23"/>
      <c r="K543" s="9"/>
      <c r="L543" s="9"/>
      <c r="M543" s="7"/>
      <c r="N543" s="9"/>
    </row>
    <row r="544" spans="1:14">
      <c r="A544" s="21">
        <v>16</v>
      </c>
      <c r="B544" s="38" t="s">
        <v>347</v>
      </c>
      <c r="C544" s="21">
        <v>1</v>
      </c>
      <c r="D544" s="9">
        <v>1500000</v>
      </c>
      <c r="E544" s="9">
        <f t="shared" si="58"/>
        <v>1500000</v>
      </c>
      <c r="F544" s="7">
        <v>5</v>
      </c>
      <c r="G544" s="9">
        <f t="shared" si="59"/>
        <v>300000</v>
      </c>
      <c r="H544" s="21"/>
      <c r="I544" s="38"/>
      <c r="J544" s="23"/>
      <c r="K544" s="9"/>
      <c r="L544" s="9"/>
      <c r="M544" s="7"/>
      <c r="N544" s="9"/>
    </row>
    <row r="545" spans="1:14">
      <c r="A545" s="21">
        <v>17</v>
      </c>
      <c r="B545" s="38" t="s">
        <v>445</v>
      </c>
      <c r="C545" s="21">
        <v>1</v>
      </c>
      <c r="D545" s="9">
        <v>500000</v>
      </c>
      <c r="E545" s="9">
        <f t="shared" si="58"/>
        <v>500000</v>
      </c>
      <c r="F545" s="7">
        <v>5</v>
      </c>
      <c r="G545" s="9">
        <f t="shared" si="59"/>
        <v>100000</v>
      </c>
      <c r="H545" s="21"/>
      <c r="I545" s="38"/>
      <c r="J545" s="23"/>
      <c r="K545" s="9"/>
      <c r="L545" s="9"/>
      <c r="M545" s="7"/>
      <c r="N545" s="9"/>
    </row>
    <row r="546" spans="1:14">
      <c r="A546" s="21">
        <v>18</v>
      </c>
      <c r="B546" s="38" t="s">
        <v>446</v>
      </c>
      <c r="C546" s="21">
        <v>1</v>
      </c>
      <c r="D546" s="9">
        <v>900000</v>
      </c>
      <c r="E546" s="9">
        <f t="shared" si="58"/>
        <v>900000</v>
      </c>
      <c r="F546" s="7">
        <v>5</v>
      </c>
      <c r="G546" s="9">
        <f t="shared" si="59"/>
        <v>180000</v>
      </c>
      <c r="H546" s="21"/>
      <c r="I546" s="38"/>
      <c r="J546" s="23"/>
      <c r="K546" s="9"/>
      <c r="L546" s="9"/>
      <c r="M546" s="7"/>
      <c r="N546" s="9"/>
    </row>
    <row r="547" spans="1:14">
      <c r="A547" s="21">
        <v>19</v>
      </c>
      <c r="B547" s="38" t="s">
        <v>93</v>
      </c>
      <c r="C547" s="21">
        <v>1</v>
      </c>
      <c r="D547" s="9">
        <v>1500000</v>
      </c>
      <c r="E547" s="9">
        <f t="shared" si="58"/>
        <v>1500000</v>
      </c>
      <c r="F547" s="7">
        <v>5</v>
      </c>
      <c r="G547" s="9">
        <f t="shared" si="59"/>
        <v>300000</v>
      </c>
      <c r="H547" s="21"/>
      <c r="I547" s="38"/>
      <c r="J547" s="23"/>
      <c r="K547" s="9"/>
      <c r="L547" s="9"/>
      <c r="M547" s="7"/>
      <c r="N547" s="9"/>
    </row>
    <row r="548" spans="1:14">
      <c r="A548" s="21">
        <v>20</v>
      </c>
      <c r="B548" s="38" t="s">
        <v>447</v>
      </c>
      <c r="C548" s="21">
        <v>1</v>
      </c>
      <c r="D548" s="9">
        <v>2500000</v>
      </c>
      <c r="E548" s="9">
        <f t="shared" si="58"/>
        <v>2500000</v>
      </c>
      <c r="F548" s="7">
        <v>5</v>
      </c>
      <c r="G548" s="9">
        <f t="shared" si="59"/>
        <v>500000</v>
      </c>
      <c r="H548" s="21"/>
      <c r="I548" s="38"/>
      <c r="J548" s="23"/>
      <c r="K548" s="9"/>
      <c r="L548" s="9"/>
      <c r="M548" s="7"/>
      <c r="N548" s="9"/>
    </row>
    <row r="549" spans="1:14">
      <c r="A549" s="21">
        <v>21</v>
      </c>
      <c r="B549" s="38" t="s">
        <v>448</v>
      </c>
      <c r="C549" s="21">
        <v>1</v>
      </c>
      <c r="D549" s="9">
        <v>200000</v>
      </c>
      <c r="E549" s="9">
        <f t="shared" si="58"/>
        <v>200000</v>
      </c>
      <c r="F549" s="7">
        <v>5</v>
      </c>
      <c r="G549" s="9">
        <f t="shared" si="59"/>
        <v>40000</v>
      </c>
      <c r="H549" s="21"/>
      <c r="I549" s="38"/>
      <c r="J549" s="21"/>
      <c r="K549" s="9"/>
      <c r="L549" s="9"/>
      <c r="M549" s="7"/>
      <c r="N549" s="9"/>
    </row>
    <row r="550" spans="1:14">
      <c r="A550" s="21"/>
      <c r="B550" s="38"/>
      <c r="C550" s="21"/>
      <c r="D550" s="9"/>
      <c r="E550" s="9"/>
      <c r="F550" s="7"/>
      <c r="G550" s="9"/>
      <c r="H550" s="21"/>
      <c r="I550" s="38"/>
      <c r="J550" s="24"/>
      <c r="K550" s="9"/>
      <c r="L550" s="9"/>
      <c r="M550" s="7"/>
      <c r="N550" s="9"/>
    </row>
    <row r="551" spans="1:14">
      <c r="A551" s="21"/>
      <c r="B551" s="38" t="s">
        <v>449</v>
      </c>
      <c r="C551" s="21"/>
      <c r="D551" s="9"/>
      <c r="E551" s="9"/>
      <c r="F551" s="7"/>
      <c r="G551" s="9"/>
      <c r="H551" s="21"/>
      <c r="I551" s="38"/>
      <c r="J551" s="21"/>
      <c r="K551" s="9"/>
      <c r="L551" s="9"/>
      <c r="M551" s="7"/>
      <c r="N551" s="9"/>
    </row>
    <row r="552" spans="1:14">
      <c r="A552" s="21">
        <v>1</v>
      </c>
      <c r="B552" s="38" t="s">
        <v>439</v>
      </c>
      <c r="C552" s="21">
        <v>1</v>
      </c>
      <c r="D552" s="9">
        <v>6000000</v>
      </c>
      <c r="E552" s="9">
        <f t="shared" ref="E552:E572" si="60">C552*D552</f>
        <v>6000000</v>
      </c>
      <c r="F552" s="7">
        <v>5</v>
      </c>
      <c r="G552" s="9">
        <f t="shared" ref="G552:G572" si="61">E552/F552</f>
        <v>1200000</v>
      </c>
      <c r="H552" s="21"/>
      <c r="I552" s="38"/>
      <c r="J552" s="21"/>
      <c r="K552" s="9"/>
      <c r="L552" s="9"/>
      <c r="M552" s="7"/>
      <c r="N552" s="9"/>
    </row>
    <row r="553" spans="1:14">
      <c r="A553" s="21">
        <v>2</v>
      </c>
      <c r="B553" s="38" t="s">
        <v>306</v>
      </c>
      <c r="C553" s="21">
        <v>1</v>
      </c>
      <c r="D553" s="9">
        <v>2500000</v>
      </c>
      <c r="E553" s="9">
        <f t="shared" si="60"/>
        <v>2500000</v>
      </c>
      <c r="F553" s="7">
        <v>5</v>
      </c>
      <c r="G553" s="9">
        <f t="shared" si="61"/>
        <v>500000</v>
      </c>
      <c r="H553" s="21"/>
      <c r="I553" s="38"/>
      <c r="J553" s="21"/>
      <c r="K553" s="9"/>
      <c r="L553" s="9"/>
      <c r="M553" s="7"/>
      <c r="N553" s="9"/>
    </row>
    <row r="554" spans="1:14">
      <c r="A554" s="21">
        <v>3</v>
      </c>
      <c r="B554" s="38" t="s">
        <v>108</v>
      </c>
      <c r="C554" s="21">
        <v>2</v>
      </c>
      <c r="D554" s="9">
        <v>200000</v>
      </c>
      <c r="E554" s="9">
        <f t="shared" si="60"/>
        <v>400000</v>
      </c>
      <c r="F554" s="7">
        <v>5</v>
      </c>
      <c r="G554" s="9">
        <f t="shared" si="61"/>
        <v>80000</v>
      </c>
      <c r="H554" s="21"/>
      <c r="I554" s="38"/>
      <c r="J554" s="21"/>
      <c r="K554" s="9"/>
      <c r="L554" s="9"/>
      <c r="M554" s="7"/>
      <c r="N554" s="9"/>
    </row>
    <row r="555" spans="1:14">
      <c r="A555" s="21">
        <v>4</v>
      </c>
      <c r="B555" s="38" t="s">
        <v>440</v>
      </c>
      <c r="C555" s="21">
        <v>1</v>
      </c>
      <c r="D555" s="9">
        <v>3500000</v>
      </c>
      <c r="E555" s="9">
        <f t="shared" si="60"/>
        <v>3500000</v>
      </c>
      <c r="F555" s="7">
        <v>5</v>
      </c>
      <c r="G555" s="9">
        <f t="shared" si="61"/>
        <v>700000</v>
      </c>
      <c r="H555" s="21"/>
      <c r="I555" s="38"/>
      <c r="J555" s="23"/>
      <c r="K555" s="9"/>
      <c r="L555" s="9"/>
      <c r="M555" s="7"/>
      <c r="N555" s="9"/>
    </row>
    <row r="556" spans="1:14">
      <c r="A556" s="21">
        <v>5</v>
      </c>
      <c r="B556" s="38" t="s">
        <v>441</v>
      </c>
      <c r="C556" s="21">
        <v>39</v>
      </c>
      <c r="D556" s="9">
        <v>500000</v>
      </c>
      <c r="E556" s="9">
        <f t="shared" si="60"/>
        <v>19500000</v>
      </c>
      <c r="F556" s="7">
        <v>5</v>
      </c>
      <c r="G556" s="9">
        <f t="shared" si="61"/>
        <v>3900000</v>
      </c>
      <c r="H556" s="21"/>
      <c r="I556" s="38"/>
      <c r="J556" s="21"/>
      <c r="K556" s="9"/>
      <c r="L556" s="9"/>
      <c r="M556" s="7"/>
      <c r="N556" s="9"/>
    </row>
    <row r="557" spans="1:14">
      <c r="A557" s="21">
        <v>6</v>
      </c>
      <c r="B557" s="38" t="s">
        <v>180</v>
      </c>
      <c r="C557" s="21">
        <v>1</v>
      </c>
      <c r="D557" s="9">
        <v>1500000</v>
      </c>
      <c r="E557" s="9">
        <f t="shared" si="60"/>
        <v>1500000</v>
      </c>
      <c r="F557" s="7">
        <v>5</v>
      </c>
      <c r="G557" s="9">
        <f t="shared" si="61"/>
        <v>300000</v>
      </c>
      <c r="H557" s="21"/>
      <c r="I557" s="38"/>
      <c r="J557" s="21"/>
      <c r="K557" s="9"/>
      <c r="L557" s="9"/>
      <c r="M557" s="7"/>
      <c r="N557" s="9"/>
    </row>
    <row r="558" spans="1:14">
      <c r="A558" s="21">
        <v>7</v>
      </c>
      <c r="B558" s="38" t="s">
        <v>297</v>
      </c>
      <c r="C558" s="21">
        <v>1</v>
      </c>
      <c r="D558" s="9">
        <v>12500000</v>
      </c>
      <c r="E558" s="9">
        <f t="shared" si="60"/>
        <v>12500000</v>
      </c>
      <c r="F558" s="7">
        <v>5</v>
      </c>
      <c r="G558" s="9">
        <f t="shared" si="61"/>
        <v>2500000</v>
      </c>
      <c r="H558" s="21"/>
      <c r="I558" s="38"/>
      <c r="J558" s="21"/>
      <c r="K558" s="9"/>
      <c r="L558" s="9"/>
      <c r="M558" s="7"/>
      <c r="N558" s="9"/>
    </row>
    <row r="559" spans="1:14">
      <c r="A559" s="21">
        <v>8</v>
      </c>
      <c r="B559" s="38" t="s">
        <v>238</v>
      </c>
      <c r="C559" s="21">
        <v>1</v>
      </c>
      <c r="D559" s="9">
        <v>4000000</v>
      </c>
      <c r="E559" s="9">
        <f t="shared" si="60"/>
        <v>4000000</v>
      </c>
      <c r="F559" s="7">
        <v>5</v>
      </c>
      <c r="G559" s="9">
        <f t="shared" si="61"/>
        <v>800000</v>
      </c>
      <c r="H559" s="21"/>
      <c r="I559" s="38"/>
      <c r="J559" s="21"/>
      <c r="K559" s="9"/>
      <c r="L559" s="9"/>
      <c r="M559" s="7"/>
      <c r="N559" s="9"/>
    </row>
    <row r="560" spans="1:14">
      <c r="A560" s="21">
        <v>9</v>
      </c>
      <c r="B560" s="38" t="s">
        <v>97</v>
      </c>
      <c r="C560" s="21">
        <v>1</v>
      </c>
      <c r="D560" s="9">
        <v>100000</v>
      </c>
      <c r="E560" s="9">
        <f t="shared" si="60"/>
        <v>100000</v>
      </c>
      <c r="F560" s="7">
        <v>5</v>
      </c>
      <c r="G560" s="9">
        <f t="shared" si="61"/>
        <v>20000</v>
      </c>
      <c r="H560" s="21"/>
      <c r="I560" s="38"/>
      <c r="J560" s="23"/>
      <c r="K560" s="9"/>
      <c r="L560" s="9"/>
      <c r="M560" s="7"/>
      <c r="N560" s="9"/>
    </row>
    <row r="561" spans="1:14">
      <c r="A561" s="21">
        <v>10</v>
      </c>
      <c r="B561" s="38" t="s">
        <v>101</v>
      </c>
      <c r="C561" s="21">
        <v>13</v>
      </c>
      <c r="D561" s="9">
        <v>900000</v>
      </c>
      <c r="E561" s="9">
        <f t="shared" si="60"/>
        <v>11700000</v>
      </c>
      <c r="F561" s="7">
        <v>5</v>
      </c>
      <c r="G561" s="9">
        <f t="shared" si="61"/>
        <v>2340000</v>
      </c>
      <c r="H561" s="21"/>
      <c r="I561" s="38"/>
      <c r="J561" s="23"/>
      <c r="K561" s="9"/>
      <c r="L561" s="9"/>
      <c r="M561" s="7"/>
      <c r="N561" s="9"/>
    </row>
    <row r="562" spans="1:14">
      <c r="A562" s="21">
        <v>11</v>
      </c>
      <c r="B562" s="38" t="s">
        <v>442</v>
      </c>
      <c r="C562" s="21">
        <v>4</v>
      </c>
      <c r="D562" s="9">
        <v>6000000</v>
      </c>
      <c r="E562" s="9">
        <f t="shared" si="60"/>
        <v>24000000</v>
      </c>
      <c r="F562" s="7">
        <v>5</v>
      </c>
      <c r="G562" s="9">
        <f t="shared" si="61"/>
        <v>4800000</v>
      </c>
      <c r="H562" s="21"/>
      <c r="I562" s="38"/>
      <c r="J562" s="23"/>
      <c r="K562" s="9"/>
      <c r="L562" s="9"/>
      <c r="M562" s="7"/>
      <c r="N562" s="9"/>
    </row>
    <row r="563" spans="1:14">
      <c r="A563" s="21">
        <v>12</v>
      </c>
      <c r="B563" s="38" t="s">
        <v>248</v>
      </c>
      <c r="C563" s="21">
        <v>2</v>
      </c>
      <c r="D563" s="9">
        <v>2500000</v>
      </c>
      <c r="E563" s="9">
        <f t="shared" si="60"/>
        <v>5000000</v>
      </c>
      <c r="F563" s="7">
        <v>5</v>
      </c>
      <c r="G563" s="9">
        <f t="shared" si="61"/>
        <v>1000000</v>
      </c>
      <c r="H563" s="21"/>
      <c r="I563" s="38"/>
      <c r="J563" s="23"/>
      <c r="K563" s="9"/>
      <c r="L563" s="9"/>
      <c r="M563" s="7"/>
      <c r="N563" s="9"/>
    </row>
    <row r="564" spans="1:14">
      <c r="A564" s="21">
        <v>13</v>
      </c>
      <c r="B564" s="38" t="s">
        <v>443</v>
      </c>
      <c r="C564" s="21">
        <v>1</v>
      </c>
      <c r="D564" s="9">
        <v>500000</v>
      </c>
      <c r="E564" s="9">
        <f t="shared" si="60"/>
        <v>500000</v>
      </c>
      <c r="F564" s="7">
        <v>5</v>
      </c>
      <c r="G564" s="9">
        <f t="shared" si="61"/>
        <v>100000</v>
      </c>
      <c r="H564" s="21"/>
      <c r="I564" s="38"/>
      <c r="J564" s="23"/>
      <c r="K564" s="9"/>
      <c r="L564" s="9"/>
      <c r="M564" s="7"/>
      <c r="N564" s="9"/>
    </row>
    <row r="565" spans="1:14">
      <c r="A565" s="21">
        <v>14</v>
      </c>
      <c r="B565" s="38" t="s">
        <v>251</v>
      </c>
      <c r="C565" s="21">
        <v>1</v>
      </c>
      <c r="D565" s="9">
        <v>4000000</v>
      </c>
      <c r="E565" s="9">
        <f t="shared" si="60"/>
        <v>4000000</v>
      </c>
      <c r="F565" s="7">
        <v>5</v>
      </c>
      <c r="G565" s="9">
        <f t="shared" si="61"/>
        <v>800000</v>
      </c>
      <c r="H565" s="21"/>
      <c r="I565" s="38"/>
      <c r="J565" s="23"/>
      <c r="K565" s="9"/>
      <c r="L565" s="9"/>
      <c r="M565" s="7"/>
      <c r="N565" s="9"/>
    </row>
    <row r="566" spans="1:14">
      <c r="A566" s="21">
        <v>15</v>
      </c>
      <c r="B566" s="38" t="s">
        <v>444</v>
      </c>
      <c r="C566" s="21">
        <v>1</v>
      </c>
      <c r="D566" s="9">
        <v>4000000</v>
      </c>
      <c r="E566" s="9">
        <f t="shared" si="60"/>
        <v>4000000</v>
      </c>
      <c r="F566" s="7">
        <v>5</v>
      </c>
      <c r="G566" s="9">
        <f t="shared" si="61"/>
        <v>800000</v>
      </c>
      <c r="H566" s="21"/>
      <c r="I566" s="38"/>
      <c r="J566" s="23"/>
      <c r="K566" s="9"/>
      <c r="L566" s="9"/>
      <c r="M566" s="7"/>
      <c r="N566" s="9"/>
    </row>
    <row r="567" spans="1:14">
      <c r="A567" s="21">
        <v>16</v>
      </c>
      <c r="B567" s="38" t="s">
        <v>347</v>
      </c>
      <c r="C567" s="21">
        <v>1</v>
      </c>
      <c r="D567" s="9">
        <v>1500000</v>
      </c>
      <c r="E567" s="9">
        <f t="shared" si="60"/>
        <v>1500000</v>
      </c>
      <c r="F567" s="7">
        <v>5</v>
      </c>
      <c r="G567" s="9">
        <f t="shared" si="61"/>
        <v>300000</v>
      </c>
      <c r="H567" s="21"/>
      <c r="I567" s="38"/>
      <c r="J567" s="23"/>
      <c r="K567" s="9"/>
      <c r="L567" s="9"/>
      <c r="M567" s="7"/>
      <c r="N567" s="9"/>
    </row>
    <row r="568" spans="1:14">
      <c r="A568" s="21">
        <v>17</v>
      </c>
      <c r="B568" s="38" t="s">
        <v>445</v>
      </c>
      <c r="C568" s="22">
        <v>1</v>
      </c>
      <c r="D568" s="9">
        <v>500000</v>
      </c>
      <c r="E568" s="9">
        <f t="shared" si="60"/>
        <v>500000</v>
      </c>
      <c r="F568" s="7">
        <v>5</v>
      </c>
      <c r="G568" s="9">
        <f t="shared" si="61"/>
        <v>100000</v>
      </c>
      <c r="H568" s="21"/>
      <c r="I568" s="38"/>
      <c r="J568" s="23"/>
      <c r="K568" s="9"/>
      <c r="L568" s="9"/>
      <c r="M568" s="7"/>
      <c r="N568" s="9"/>
    </row>
    <row r="569" spans="1:14">
      <c r="A569" s="21">
        <v>18</v>
      </c>
      <c r="B569" s="38" t="s">
        <v>446</v>
      </c>
      <c r="C569" s="21">
        <v>1</v>
      </c>
      <c r="D569" s="9">
        <v>900000</v>
      </c>
      <c r="E569" s="9">
        <f t="shared" si="60"/>
        <v>900000</v>
      </c>
      <c r="F569" s="7">
        <v>5</v>
      </c>
      <c r="G569" s="9">
        <f t="shared" si="61"/>
        <v>180000</v>
      </c>
      <c r="H569" s="21"/>
      <c r="I569" s="38"/>
      <c r="J569" s="23"/>
      <c r="K569" s="9"/>
      <c r="L569" s="9"/>
      <c r="M569" s="7"/>
      <c r="N569" s="9"/>
    </row>
    <row r="570" spans="1:14">
      <c r="A570" s="21">
        <v>19</v>
      </c>
      <c r="B570" s="38" t="s">
        <v>93</v>
      </c>
      <c r="C570" s="21">
        <v>1</v>
      </c>
      <c r="D570" s="9">
        <v>1500000</v>
      </c>
      <c r="E570" s="9">
        <f t="shared" si="60"/>
        <v>1500000</v>
      </c>
      <c r="F570" s="7">
        <v>5</v>
      </c>
      <c r="G570" s="9">
        <f t="shared" si="61"/>
        <v>300000</v>
      </c>
      <c r="H570" s="21"/>
      <c r="I570" s="38"/>
      <c r="J570" s="23"/>
      <c r="K570" s="9"/>
      <c r="L570" s="9"/>
      <c r="M570" s="7"/>
      <c r="N570" s="9"/>
    </row>
    <row r="571" spans="1:14">
      <c r="A571" s="21">
        <v>20</v>
      </c>
      <c r="B571" s="38" t="s">
        <v>447</v>
      </c>
      <c r="C571" s="21">
        <v>1</v>
      </c>
      <c r="D571" s="9">
        <v>2500000</v>
      </c>
      <c r="E571" s="9">
        <f t="shared" si="60"/>
        <v>2500000</v>
      </c>
      <c r="F571" s="7">
        <v>5</v>
      </c>
      <c r="G571" s="9">
        <f t="shared" si="61"/>
        <v>500000</v>
      </c>
      <c r="H571" s="21"/>
      <c r="I571" s="38"/>
      <c r="J571" s="21"/>
      <c r="K571" s="9"/>
      <c r="L571" s="9"/>
      <c r="M571" s="7"/>
      <c r="N571" s="9"/>
    </row>
    <row r="572" spans="1:14">
      <c r="A572" s="21">
        <v>21</v>
      </c>
      <c r="B572" s="38" t="s">
        <v>448</v>
      </c>
      <c r="C572" s="21">
        <v>1</v>
      </c>
      <c r="D572" s="9">
        <v>200000</v>
      </c>
      <c r="E572" s="9">
        <f t="shared" si="60"/>
        <v>200000</v>
      </c>
      <c r="F572" s="7">
        <v>5</v>
      </c>
      <c r="G572" s="9">
        <f t="shared" si="61"/>
        <v>40000</v>
      </c>
      <c r="H572" s="21"/>
      <c r="I572" s="42"/>
      <c r="J572" s="47"/>
      <c r="K572" s="9"/>
      <c r="L572" s="9"/>
      <c r="M572" s="7"/>
      <c r="N572" s="9"/>
    </row>
    <row r="573" spans="1:14">
      <c r="A573" s="21"/>
      <c r="B573" s="38"/>
      <c r="C573" s="21"/>
      <c r="D573" s="9"/>
      <c r="E573" s="9"/>
      <c r="F573" s="7"/>
      <c r="G573" s="9"/>
      <c r="H573" s="21"/>
      <c r="I573" s="38"/>
      <c r="J573" s="21"/>
      <c r="K573" s="9"/>
      <c r="L573" s="9"/>
      <c r="M573" s="7"/>
      <c r="N573" s="9"/>
    </row>
    <row r="574" spans="1:14">
      <c r="A574" s="21"/>
      <c r="B574" s="38" t="s">
        <v>450</v>
      </c>
      <c r="C574" s="21"/>
      <c r="D574" s="9"/>
      <c r="E574" s="9"/>
      <c r="F574" s="7"/>
      <c r="G574" s="9"/>
      <c r="H574" s="21"/>
      <c r="I574" s="38"/>
      <c r="J574" s="21"/>
      <c r="K574" s="9"/>
      <c r="L574" s="9"/>
      <c r="M574" s="7"/>
      <c r="N574" s="9"/>
    </row>
    <row r="575" spans="1:14">
      <c r="A575" s="21">
        <v>1</v>
      </c>
      <c r="B575" s="38" t="s">
        <v>451</v>
      </c>
      <c r="C575" s="21">
        <v>1</v>
      </c>
      <c r="D575" s="9">
        <v>6000000</v>
      </c>
      <c r="E575" s="9">
        <f t="shared" ref="E575:E595" si="62">C575*D575</f>
        <v>6000000</v>
      </c>
      <c r="F575" s="7">
        <v>5</v>
      </c>
      <c r="G575" s="9">
        <f t="shared" ref="G575:G595" si="63">E575/F575</f>
        <v>1200000</v>
      </c>
      <c r="H575" s="21"/>
      <c r="I575" s="38"/>
      <c r="J575" s="21"/>
      <c r="K575" s="9"/>
      <c r="L575" s="9"/>
      <c r="M575" s="7"/>
      <c r="N575" s="9"/>
    </row>
    <row r="576" spans="1:14">
      <c r="A576" s="21">
        <v>2</v>
      </c>
      <c r="B576" s="38" t="s">
        <v>306</v>
      </c>
      <c r="C576" s="21">
        <v>1</v>
      </c>
      <c r="D576" s="9">
        <v>2500000</v>
      </c>
      <c r="E576" s="9">
        <f t="shared" si="62"/>
        <v>2500000</v>
      </c>
      <c r="F576" s="7">
        <v>5</v>
      </c>
      <c r="G576" s="9">
        <f t="shared" si="63"/>
        <v>500000</v>
      </c>
      <c r="H576" s="21"/>
      <c r="I576" s="38"/>
      <c r="J576" s="21"/>
      <c r="K576" s="9"/>
      <c r="L576" s="9"/>
      <c r="M576" s="7"/>
      <c r="N576" s="9"/>
    </row>
    <row r="577" spans="1:14">
      <c r="A577" s="21">
        <v>3</v>
      </c>
      <c r="B577" s="38" t="s">
        <v>108</v>
      </c>
      <c r="C577" s="21">
        <v>2</v>
      </c>
      <c r="D577" s="9">
        <v>200000</v>
      </c>
      <c r="E577" s="9">
        <f t="shared" si="62"/>
        <v>400000</v>
      </c>
      <c r="F577" s="7">
        <v>5</v>
      </c>
      <c r="G577" s="9">
        <f t="shared" si="63"/>
        <v>80000</v>
      </c>
      <c r="H577" s="21"/>
      <c r="I577" s="38"/>
      <c r="J577" s="23"/>
      <c r="K577" s="9"/>
      <c r="L577" s="9"/>
      <c r="M577" s="7"/>
      <c r="N577" s="9"/>
    </row>
    <row r="578" spans="1:14">
      <c r="A578" s="21">
        <v>4</v>
      </c>
      <c r="B578" s="38" t="s">
        <v>440</v>
      </c>
      <c r="C578" s="21">
        <v>1</v>
      </c>
      <c r="D578" s="9">
        <v>3500000</v>
      </c>
      <c r="E578" s="9">
        <f t="shared" si="62"/>
        <v>3500000</v>
      </c>
      <c r="F578" s="7">
        <v>5</v>
      </c>
      <c r="G578" s="9">
        <f t="shared" si="63"/>
        <v>700000</v>
      </c>
      <c r="H578" s="21"/>
      <c r="I578" s="38"/>
      <c r="J578" s="21"/>
      <c r="K578" s="9"/>
      <c r="L578" s="9"/>
      <c r="M578" s="7"/>
      <c r="N578" s="9"/>
    </row>
    <row r="579" spans="1:14">
      <c r="A579" s="21">
        <v>5</v>
      </c>
      <c r="B579" s="38" t="s">
        <v>441</v>
      </c>
      <c r="C579" s="21">
        <v>39</v>
      </c>
      <c r="D579" s="9">
        <v>500000</v>
      </c>
      <c r="E579" s="9">
        <f t="shared" si="62"/>
        <v>19500000</v>
      </c>
      <c r="F579" s="7">
        <v>5</v>
      </c>
      <c r="G579" s="9">
        <f t="shared" si="63"/>
        <v>3900000</v>
      </c>
      <c r="H579" s="21"/>
      <c r="I579" s="38"/>
      <c r="J579" s="21"/>
      <c r="K579" s="9"/>
      <c r="L579" s="9"/>
      <c r="M579" s="7"/>
      <c r="N579" s="9"/>
    </row>
    <row r="580" spans="1:14">
      <c r="A580" s="21">
        <v>6</v>
      </c>
      <c r="B580" s="38" t="s">
        <v>180</v>
      </c>
      <c r="C580" s="21">
        <v>1</v>
      </c>
      <c r="D580" s="9">
        <v>1500000</v>
      </c>
      <c r="E580" s="9">
        <f t="shared" si="62"/>
        <v>1500000</v>
      </c>
      <c r="F580" s="7">
        <v>5</v>
      </c>
      <c r="G580" s="9">
        <f t="shared" si="63"/>
        <v>300000</v>
      </c>
      <c r="H580" s="21"/>
      <c r="I580" s="38"/>
      <c r="J580" s="21"/>
      <c r="K580" s="9"/>
      <c r="L580" s="9"/>
      <c r="M580" s="7"/>
      <c r="N580" s="9"/>
    </row>
    <row r="581" spans="1:14">
      <c r="A581" s="21">
        <v>7</v>
      </c>
      <c r="B581" s="38" t="s">
        <v>297</v>
      </c>
      <c r="C581" s="21">
        <v>1</v>
      </c>
      <c r="D581" s="9">
        <v>12500000</v>
      </c>
      <c r="E581" s="9">
        <f t="shared" si="62"/>
        <v>12500000</v>
      </c>
      <c r="F581" s="7">
        <v>5</v>
      </c>
      <c r="G581" s="9">
        <f t="shared" si="63"/>
        <v>2500000</v>
      </c>
      <c r="H581" s="21"/>
      <c r="I581" s="38"/>
      <c r="J581" s="21"/>
      <c r="K581" s="9"/>
      <c r="L581" s="9"/>
      <c r="M581" s="7"/>
      <c r="N581" s="9"/>
    </row>
    <row r="582" spans="1:14">
      <c r="A582" s="21">
        <v>8</v>
      </c>
      <c r="B582" s="38" t="s">
        <v>238</v>
      </c>
      <c r="C582" s="21">
        <v>1</v>
      </c>
      <c r="D582" s="9">
        <v>4000000</v>
      </c>
      <c r="E582" s="9">
        <f t="shared" si="62"/>
        <v>4000000</v>
      </c>
      <c r="F582" s="7">
        <v>5</v>
      </c>
      <c r="G582" s="9">
        <f t="shared" si="63"/>
        <v>800000</v>
      </c>
      <c r="H582" s="21"/>
      <c r="I582" s="38"/>
      <c r="J582" s="23"/>
      <c r="K582" s="9"/>
      <c r="L582" s="9"/>
      <c r="M582" s="7"/>
      <c r="N582" s="9"/>
    </row>
    <row r="583" spans="1:14">
      <c r="A583" s="21">
        <v>9</v>
      </c>
      <c r="B583" s="38" t="s">
        <v>97</v>
      </c>
      <c r="C583" s="21">
        <v>1</v>
      </c>
      <c r="D583" s="9">
        <v>100000</v>
      </c>
      <c r="E583" s="9">
        <f t="shared" si="62"/>
        <v>100000</v>
      </c>
      <c r="F583" s="7">
        <v>5</v>
      </c>
      <c r="G583" s="9">
        <f t="shared" si="63"/>
        <v>20000</v>
      </c>
      <c r="H583" s="21"/>
      <c r="I583" s="38"/>
      <c r="J583" s="23"/>
      <c r="K583" s="9"/>
      <c r="L583" s="9"/>
      <c r="M583" s="7"/>
      <c r="N583" s="9"/>
    </row>
    <row r="584" spans="1:14">
      <c r="A584" s="21">
        <v>10</v>
      </c>
      <c r="B584" s="38" t="s">
        <v>101</v>
      </c>
      <c r="C584" s="21">
        <v>13</v>
      </c>
      <c r="D584" s="9">
        <v>900000</v>
      </c>
      <c r="E584" s="9">
        <f t="shared" si="62"/>
        <v>11700000</v>
      </c>
      <c r="F584" s="7">
        <v>5</v>
      </c>
      <c r="G584" s="9">
        <f t="shared" si="63"/>
        <v>2340000</v>
      </c>
      <c r="H584" s="21"/>
      <c r="I584" s="38"/>
      <c r="J584" s="23"/>
      <c r="K584" s="9"/>
      <c r="L584" s="9"/>
      <c r="M584" s="7"/>
      <c r="N584" s="9"/>
    </row>
    <row r="585" spans="1:14">
      <c r="A585" s="21">
        <v>11</v>
      </c>
      <c r="B585" s="38" t="s">
        <v>442</v>
      </c>
      <c r="C585" s="21">
        <v>4</v>
      </c>
      <c r="D585" s="9">
        <v>6000000</v>
      </c>
      <c r="E585" s="9">
        <f t="shared" si="62"/>
        <v>24000000</v>
      </c>
      <c r="F585" s="7">
        <v>5</v>
      </c>
      <c r="G585" s="9">
        <f t="shared" si="63"/>
        <v>4800000</v>
      </c>
      <c r="H585" s="21"/>
      <c r="I585" s="38"/>
      <c r="J585" s="23"/>
      <c r="K585" s="9"/>
      <c r="L585" s="9"/>
      <c r="M585" s="7"/>
      <c r="N585" s="9"/>
    </row>
    <row r="586" spans="1:14">
      <c r="A586" s="21">
        <v>12</v>
      </c>
      <c r="B586" s="38" t="s">
        <v>248</v>
      </c>
      <c r="C586" s="21">
        <v>1</v>
      </c>
      <c r="D586" s="9">
        <v>2500000</v>
      </c>
      <c r="E586" s="9">
        <f t="shared" si="62"/>
        <v>2500000</v>
      </c>
      <c r="F586" s="7">
        <v>5</v>
      </c>
      <c r="G586" s="9">
        <f t="shared" si="63"/>
        <v>500000</v>
      </c>
      <c r="H586" s="21"/>
      <c r="I586" s="38"/>
      <c r="J586" s="23"/>
      <c r="K586" s="9"/>
      <c r="L586" s="9"/>
      <c r="M586" s="7"/>
      <c r="N586" s="9"/>
    </row>
    <row r="587" spans="1:14">
      <c r="A587" s="21">
        <v>13</v>
      </c>
      <c r="B587" s="38" t="s">
        <v>443</v>
      </c>
      <c r="C587" s="21">
        <v>1</v>
      </c>
      <c r="D587" s="9">
        <v>1500000</v>
      </c>
      <c r="E587" s="9">
        <f t="shared" si="62"/>
        <v>1500000</v>
      </c>
      <c r="F587" s="7">
        <v>5</v>
      </c>
      <c r="G587" s="9">
        <f t="shared" si="63"/>
        <v>300000</v>
      </c>
      <c r="H587" s="21"/>
      <c r="I587" s="38"/>
      <c r="J587" s="23"/>
      <c r="K587" s="9"/>
      <c r="L587" s="9"/>
      <c r="M587" s="7"/>
      <c r="N587" s="9"/>
    </row>
    <row r="588" spans="1:14">
      <c r="A588" s="21">
        <v>14</v>
      </c>
      <c r="B588" s="38" t="s">
        <v>251</v>
      </c>
      <c r="C588" s="21">
        <v>1</v>
      </c>
      <c r="D588" s="9">
        <v>2500000</v>
      </c>
      <c r="E588" s="9">
        <f t="shared" si="62"/>
        <v>2500000</v>
      </c>
      <c r="F588" s="7">
        <v>5</v>
      </c>
      <c r="G588" s="9">
        <f t="shared" si="63"/>
        <v>500000</v>
      </c>
      <c r="H588" s="21"/>
      <c r="I588" s="38"/>
      <c r="J588" s="23"/>
      <c r="K588" s="9"/>
      <c r="L588" s="9"/>
      <c r="M588" s="7"/>
      <c r="N588" s="9"/>
    </row>
    <row r="589" spans="1:14">
      <c r="A589" s="21">
        <v>15</v>
      </c>
      <c r="B589" s="38" t="s">
        <v>444</v>
      </c>
      <c r="C589" s="21">
        <v>1</v>
      </c>
      <c r="D589" s="9">
        <v>2500000</v>
      </c>
      <c r="E589" s="9">
        <f t="shared" si="62"/>
        <v>2500000</v>
      </c>
      <c r="F589" s="7">
        <v>5</v>
      </c>
      <c r="G589" s="9">
        <f t="shared" si="63"/>
        <v>500000</v>
      </c>
      <c r="H589" s="21"/>
      <c r="I589" s="38"/>
      <c r="J589" s="23"/>
      <c r="K589" s="9"/>
      <c r="L589" s="9"/>
      <c r="M589" s="7"/>
      <c r="N589" s="9"/>
    </row>
    <row r="590" spans="1:14">
      <c r="A590" s="21">
        <v>16</v>
      </c>
      <c r="B590" s="38" t="s">
        <v>347</v>
      </c>
      <c r="C590" s="21">
        <v>1</v>
      </c>
      <c r="D590" s="9">
        <v>1500000</v>
      </c>
      <c r="E590" s="9">
        <f t="shared" si="62"/>
        <v>1500000</v>
      </c>
      <c r="F590" s="7">
        <v>5</v>
      </c>
      <c r="G590" s="9">
        <f t="shared" si="63"/>
        <v>300000</v>
      </c>
      <c r="H590" s="21"/>
      <c r="I590" s="38"/>
      <c r="J590" s="23"/>
      <c r="K590" s="9"/>
      <c r="L590" s="9"/>
      <c r="M590" s="7"/>
      <c r="N590" s="9"/>
    </row>
    <row r="591" spans="1:14">
      <c r="A591" s="21">
        <v>17</v>
      </c>
      <c r="B591" s="38" t="s">
        <v>445</v>
      </c>
      <c r="C591" s="21">
        <v>1</v>
      </c>
      <c r="D591" s="9">
        <v>500000</v>
      </c>
      <c r="E591" s="9">
        <f t="shared" si="62"/>
        <v>500000</v>
      </c>
      <c r="F591" s="7">
        <v>5</v>
      </c>
      <c r="G591" s="9">
        <f t="shared" si="63"/>
        <v>100000</v>
      </c>
      <c r="H591" s="21"/>
      <c r="I591" s="38"/>
      <c r="J591" s="21"/>
      <c r="K591" s="9"/>
      <c r="L591" s="9"/>
      <c r="M591" s="7"/>
      <c r="N591" s="9"/>
    </row>
    <row r="592" spans="1:14">
      <c r="A592" s="21">
        <v>18</v>
      </c>
      <c r="B592" s="38" t="s">
        <v>446</v>
      </c>
      <c r="C592" s="21">
        <v>1</v>
      </c>
      <c r="D592" s="9">
        <v>900000</v>
      </c>
      <c r="E592" s="9">
        <f t="shared" si="62"/>
        <v>900000</v>
      </c>
      <c r="F592" s="7">
        <v>5</v>
      </c>
      <c r="G592" s="9">
        <f t="shared" si="63"/>
        <v>180000</v>
      </c>
      <c r="H592" s="21"/>
      <c r="I592" s="38"/>
      <c r="J592" s="21"/>
      <c r="K592" s="9"/>
      <c r="L592" s="9"/>
      <c r="M592" s="7"/>
      <c r="N592" s="9"/>
    </row>
    <row r="593" spans="1:14">
      <c r="A593" s="21">
        <v>19</v>
      </c>
      <c r="B593" s="38" t="s">
        <v>93</v>
      </c>
      <c r="C593" s="21">
        <v>1</v>
      </c>
      <c r="D593" s="9">
        <v>1500000</v>
      </c>
      <c r="E593" s="9">
        <f t="shared" si="62"/>
        <v>1500000</v>
      </c>
      <c r="F593" s="7">
        <v>5</v>
      </c>
      <c r="G593" s="9">
        <f t="shared" si="63"/>
        <v>300000</v>
      </c>
      <c r="H593" s="21"/>
      <c r="I593" s="38"/>
      <c r="J593" s="21"/>
      <c r="K593" s="9"/>
      <c r="L593" s="9"/>
      <c r="M593" s="7"/>
      <c r="N593" s="9"/>
    </row>
    <row r="594" spans="1:14">
      <c r="A594" s="21">
        <v>20</v>
      </c>
      <c r="B594" s="38" t="s">
        <v>447</v>
      </c>
      <c r="C594" s="21">
        <v>1</v>
      </c>
      <c r="D594" s="9">
        <v>2500000</v>
      </c>
      <c r="E594" s="9">
        <f t="shared" si="62"/>
        <v>2500000</v>
      </c>
      <c r="F594" s="7">
        <v>5</v>
      </c>
      <c r="G594" s="9">
        <f t="shared" si="63"/>
        <v>500000</v>
      </c>
      <c r="H594" s="21"/>
      <c r="I594" s="38"/>
      <c r="J594" s="47"/>
      <c r="K594" s="9"/>
      <c r="L594" s="9"/>
      <c r="M594" s="7"/>
      <c r="N594" s="9"/>
    </row>
    <row r="595" spans="1:14">
      <c r="A595" s="21">
        <v>21</v>
      </c>
      <c r="B595" s="38" t="s">
        <v>448</v>
      </c>
      <c r="C595" s="21">
        <v>1</v>
      </c>
      <c r="D595" s="9">
        <v>200000</v>
      </c>
      <c r="E595" s="9">
        <f t="shared" si="62"/>
        <v>200000</v>
      </c>
      <c r="F595" s="7">
        <v>5</v>
      </c>
      <c r="G595" s="9">
        <f t="shared" si="63"/>
        <v>40000</v>
      </c>
      <c r="H595" s="21"/>
      <c r="I595" s="38"/>
      <c r="J595" s="21"/>
      <c r="K595" s="9"/>
      <c r="L595" s="9"/>
      <c r="M595" s="7"/>
      <c r="N595" s="9"/>
    </row>
    <row r="596" spans="1:14">
      <c r="A596" s="21"/>
      <c r="B596" s="38"/>
      <c r="C596" s="21"/>
      <c r="D596" s="9"/>
      <c r="E596" s="9"/>
      <c r="F596" s="7"/>
      <c r="G596" s="9"/>
      <c r="H596" s="21"/>
      <c r="I596" s="38"/>
      <c r="J596" s="21"/>
      <c r="K596" s="9"/>
      <c r="L596" s="9"/>
      <c r="M596" s="7"/>
      <c r="N596" s="9"/>
    </row>
    <row r="597" spans="1:14">
      <c r="A597" s="21"/>
      <c r="B597" s="38" t="s">
        <v>452</v>
      </c>
      <c r="C597" s="21"/>
      <c r="D597" s="9"/>
      <c r="E597" s="9"/>
      <c r="F597" s="7"/>
      <c r="G597" s="9"/>
      <c r="H597" s="21"/>
      <c r="I597" s="38"/>
      <c r="J597" s="21"/>
      <c r="K597" s="9"/>
      <c r="L597" s="9"/>
      <c r="M597" s="7"/>
      <c r="N597" s="9"/>
    </row>
    <row r="598" spans="1:14">
      <c r="A598" s="21">
        <v>1</v>
      </c>
      <c r="B598" s="38" t="s">
        <v>439</v>
      </c>
      <c r="C598" s="21">
        <v>1</v>
      </c>
      <c r="D598" s="9">
        <v>6000000</v>
      </c>
      <c r="E598" s="9">
        <f t="shared" ref="E598:E618" si="64">C598*D598</f>
        <v>6000000</v>
      </c>
      <c r="F598" s="7">
        <v>5</v>
      </c>
      <c r="G598" s="9">
        <f t="shared" ref="G598:G618" si="65">E598/F598</f>
        <v>1200000</v>
      </c>
      <c r="H598" s="21"/>
      <c r="I598" s="38"/>
      <c r="J598" s="21"/>
      <c r="K598" s="9"/>
      <c r="L598" s="9"/>
      <c r="M598" s="7"/>
      <c r="N598" s="9"/>
    </row>
    <row r="599" spans="1:14">
      <c r="A599" s="21">
        <v>2</v>
      </c>
      <c r="B599" s="38" t="s">
        <v>306</v>
      </c>
      <c r="C599" s="21">
        <v>1</v>
      </c>
      <c r="D599" s="9">
        <v>2500000</v>
      </c>
      <c r="E599" s="9">
        <f t="shared" si="64"/>
        <v>2500000</v>
      </c>
      <c r="F599" s="7">
        <v>5</v>
      </c>
      <c r="G599" s="9">
        <f t="shared" si="65"/>
        <v>500000</v>
      </c>
      <c r="H599" s="21"/>
      <c r="I599" s="38"/>
      <c r="J599" s="21"/>
      <c r="K599" s="9"/>
      <c r="L599" s="9"/>
      <c r="M599" s="7"/>
      <c r="N599" s="9"/>
    </row>
    <row r="600" spans="1:14">
      <c r="A600" s="21">
        <v>3</v>
      </c>
      <c r="B600" s="38" t="s">
        <v>108</v>
      </c>
      <c r="C600" s="21">
        <v>2</v>
      </c>
      <c r="D600" s="9">
        <v>200000</v>
      </c>
      <c r="E600" s="9">
        <f t="shared" si="64"/>
        <v>400000</v>
      </c>
      <c r="F600" s="7">
        <v>5</v>
      </c>
      <c r="G600" s="9">
        <f t="shared" si="65"/>
        <v>80000</v>
      </c>
      <c r="H600" s="21"/>
      <c r="I600" s="38"/>
      <c r="J600" s="21"/>
      <c r="K600" s="9"/>
      <c r="L600" s="9"/>
      <c r="M600" s="7"/>
      <c r="N600" s="9"/>
    </row>
    <row r="601" spans="1:14">
      <c r="A601" s="21">
        <v>4</v>
      </c>
      <c r="B601" s="38" t="s">
        <v>440</v>
      </c>
      <c r="C601" s="21">
        <v>1</v>
      </c>
      <c r="D601" s="9">
        <v>3500000</v>
      </c>
      <c r="E601" s="9">
        <f t="shared" si="64"/>
        <v>3500000</v>
      </c>
      <c r="F601" s="7">
        <v>5</v>
      </c>
      <c r="G601" s="9">
        <f t="shared" si="65"/>
        <v>700000</v>
      </c>
      <c r="H601" s="21"/>
      <c r="I601" s="38"/>
      <c r="J601" s="21"/>
      <c r="K601" s="9"/>
      <c r="L601" s="9"/>
      <c r="M601" s="7"/>
      <c r="N601" s="9"/>
    </row>
    <row r="602" spans="1:14">
      <c r="A602" s="21">
        <v>5</v>
      </c>
      <c r="B602" s="38" t="s">
        <v>441</v>
      </c>
      <c r="C602" s="21">
        <v>39</v>
      </c>
      <c r="D602" s="9">
        <v>500000</v>
      </c>
      <c r="E602" s="9">
        <f t="shared" si="64"/>
        <v>19500000</v>
      </c>
      <c r="F602" s="7">
        <v>5</v>
      </c>
      <c r="G602" s="9">
        <f t="shared" si="65"/>
        <v>3900000</v>
      </c>
      <c r="H602" s="21"/>
      <c r="I602" s="38"/>
      <c r="J602" s="21"/>
      <c r="K602" s="9"/>
      <c r="L602" s="9"/>
      <c r="M602" s="7"/>
      <c r="N602" s="9"/>
    </row>
    <row r="603" spans="1:14">
      <c r="A603" s="21">
        <v>6</v>
      </c>
      <c r="B603" s="38" t="s">
        <v>180</v>
      </c>
      <c r="C603" s="21">
        <v>1</v>
      </c>
      <c r="D603" s="9">
        <v>1500000</v>
      </c>
      <c r="E603" s="9">
        <f t="shared" si="64"/>
        <v>1500000</v>
      </c>
      <c r="F603" s="7">
        <v>5</v>
      </c>
      <c r="G603" s="9">
        <f t="shared" si="65"/>
        <v>300000</v>
      </c>
      <c r="H603" s="21"/>
      <c r="I603" s="38"/>
      <c r="J603" s="23"/>
      <c r="K603" s="9"/>
      <c r="L603" s="9"/>
      <c r="M603" s="7"/>
      <c r="N603" s="9"/>
    </row>
    <row r="604" spans="1:14">
      <c r="A604" s="21">
        <v>7</v>
      </c>
      <c r="B604" s="38" t="s">
        <v>297</v>
      </c>
      <c r="C604" s="21">
        <v>1</v>
      </c>
      <c r="D604" s="9">
        <v>12500000</v>
      </c>
      <c r="E604" s="9">
        <f t="shared" si="64"/>
        <v>12500000</v>
      </c>
      <c r="F604" s="7">
        <v>5</v>
      </c>
      <c r="G604" s="9">
        <f t="shared" si="65"/>
        <v>2500000</v>
      </c>
      <c r="H604" s="21"/>
      <c r="I604" s="38"/>
      <c r="J604" s="23"/>
      <c r="K604" s="9"/>
      <c r="L604" s="9"/>
      <c r="M604" s="7"/>
      <c r="N604" s="9"/>
    </row>
    <row r="605" spans="1:14">
      <c r="A605" s="21">
        <v>8</v>
      </c>
      <c r="B605" s="38" t="s">
        <v>238</v>
      </c>
      <c r="C605" s="21">
        <v>1</v>
      </c>
      <c r="D605" s="9">
        <v>4000000</v>
      </c>
      <c r="E605" s="9">
        <f t="shared" si="64"/>
        <v>4000000</v>
      </c>
      <c r="F605" s="7">
        <v>5</v>
      </c>
      <c r="G605" s="9">
        <f t="shared" si="65"/>
        <v>800000</v>
      </c>
      <c r="H605" s="21"/>
      <c r="I605" s="38"/>
      <c r="J605" s="23"/>
      <c r="K605" s="9"/>
      <c r="L605" s="9"/>
      <c r="M605" s="7"/>
      <c r="N605" s="9"/>
    </row>
    <row r="606" spans="1:14">
      <c r="A606" s="21">
        <v>9</v>
      </c>
      <c r="B606" s="38" t="s">
        <v>97</v>
      </c>
      <c r="C606" s="21">
        <v>1</v>
      </c>
      <c r="D606" s="9">
        <v>100000</v>
      </c>
      <c r="E606" s="9">
        <f t="shared" si="64"/>
        <v>100000</v>
      </c>
      <c r="F606" s="7">
        <v>5</v>
      </c>
      <c r="G606" s="9">
        <f t="shared" si="65"/>
        <v>20000</v>
      </c>
      <c r="H606" s="21"/>
      <c r="I606" s="38"/>
      <c r="J606" s="23"/>
      <c r="K606" s="9"/>
      <c r="L606" s="9"/>
      <c r="M606" s="7"/>
      <c r="N606" s="9"/>
    </row>
    <row r="607" spans="1:14">
      <c r="A607" s="21">
        <v>10</v>
      </c>
      <c r="B607" s="38" t="s">
        <v>101</v>
      </c>
      <c r="C607" s="21">
        <v>13</v>
      </c>
      <c r="D607" s="9">
        <v>900000</v>
      </c>
      <c r="E607" s="9">
        <f t="shared" si="64"/>
        <v>11700000</v>
      </c>
      <c r="F607" s="7">
        <v>5</v>
      </c>
      <c r="G607" s="9">
        <f t="shared" si="65"/>
        <v>2340000</v>
      </c>
      <c r="H607" s="21"/>
      <c r="I607" s="38"/>
      <c r="J607" s="23"/>
      <c r="K607" s="9"/>
      <c r="L607" s="9"/>
      <c r="M607" s="7"/>
      <c r="N607" s="9"/>
    </row>
    <row r="608" spans="1:14">
      <c r="A608" s="21">
        <v>11</v>
      </c>
      <c r="B608" s="38" t="s">
        <v>442</v>
      </c>
      <c r="C608" s="21">
        <v>4</v>
      </c>
      <c r="D608" s="9">
        <v>6000000</v>
      </c>
      <c r="E608" s="9">
        <f t="shared" si="64"/>
        <v>24000000</v>
      </c>
      <c r="F608" s="7">
        <v>5</v>
      </c>
      <c r="G608" s="9">
        <f t="shared" si="65"/>
        <v>4800000</v>
      </c>
      <c r="H608" s="21"/>
      <c r="I608" s="38"/>
      <c r="J608" s="23"/>
      <c r="K608" s="9"/>
      <c r="L608" s="9"/>
      <c r="M608" s="7"/>
      <c r="N608" s="9"/>
    </row>
    <row r="609" spans="1:14">
      <c r="A609" s="21">
        <v>12</v>
      </c>
      <c r="B609" s="38" t="s">
        <v>248</v>
      </c>
      <c r="C609" s="21">
        <v>1</v>
      </c>
      <c r="D609" s="9">
        <v>2500000</v>
      </c>
      <c r="E609" s="9">
        <f t="shared" si="64"/>
        <v>2500000</v>
      </c>
      <c r="F609" s="7">
        <v>5</v>
      </c>
      <c r="G609" s="9">
        <f t="shared" si="65"/>
        <v>500000</v>
      </c>
      <c r="H609" s="21"/>
      <c r="I609" s="38"/>
      <c r="J609" s="23"/>
      <c r="K609" s="9"/>
      <c r="L609" s="9"/>
      <c r="M609" s="7"/>
      <c r="N609" s="9"/>
    </row>
    <row r="610" spans="1:14">
      <c r="A610" s="21">
        <v>13</v>
      </c>
      <c r="B610" s="38" t="s">
        <v>443</v>
      </c>
      <c r="C610" s="21">
        <v>1</v>
      </c>
      <c r="D610" s="9">
        <v>1500000</v>
      </c>
      <c r="E610" s="9">
        <f t="shared" si="64"/>
        <v>1500000</v>
      </c>
      <c r="F610" s="7">
        <v>5</v>
      </c>
      <c r="G610" s="9">
        <f t="shared" si="65"/>
        <v>300000</v>
      </c>
      <c r="H610" s="21"/>
      <c r="I610" s="38"/>
      <c r="J610" s="23"/>
      <c r="K610" s="9"/>
      <c r="L610" s="9"/>
      <c r="M610" s="7"/>
      <c r="N610" s="9"/>
    </row>
    <row r="611" spans="1:14">
      <c r="A611" s="21">
        <v>14</v>
      </c>
      <c r="B611" s="38" t="s">
        <v>251</v>
      </c>
      <c r="C611" s="21">
        <v>1</v>
      </c>
      <c r="D611" s="9">
        <v>2500000</v>
      </c>
      <c r="E611" s="9">
        <f t="shared" si="64"/>
        <v>2500000</v>
      </c>
      <c r="F611" s="7">
        <v>5</v>
      </c>
      <c r="G611" s="9">
        <f t="shared" si="65"/>
        <v>500000</v>
      </c>
      <c r="H611" s="21"/>
      <c r="I611" s="38"/>
      <c r="J611" s="23"/>
      <c r="K611" s="9"/>
      <c r="L611" s="9"/>
      <c r="M611" s="7"/>
      <c r="N611" s="9"/>
    </row>
    <row r="612" spans="1:14">
      <c r="A612" s="21">
        <v>15</v>
      </c>
      <c r="B612" s="38" t="s">
        <v>444</v>
      </c>
      <c r="C612" s="21">
        <v>1</v>
      </c>
      <c r="D612" s="9">
        <v>2500000</v>
      </c>
      <c r="E612" s="9">
        <f t="shared" si="64"/>
        <v>2500000</v>
      </c>
      <c r="F612" s="7">
        <v>5</v>
      </c>
      <c r="G612" s="9">
        <f t="shared" si="65"/>
        <v>500000</v>
      </c>
      <c r="H612" s="21"/>
      <c r="I612" s="38"/>
      <c r="J612" s="23"/>
      <c r="K612" s="9"/>
      <c r="L612" s="9"/>
      <c r="M612" s="7"/>
      <c r="N612" s="9"/>
    </row>
    <row r="613" spans="1:14">
      <c r="A613" s="21">
        <v>16</v>
      </c>
      <c r="B613" s="38" t="s">
        <v>347</v>
      </c>
      <c r="C613" s="21">
        <v>1</v>
      </c>
      <c r="D613" s="9">
        <v>1500000</v>
      </c>
      <c r="E613" s="9">
        <f t="shared" si="64"/>
        <v>1500000</v>
      </c>
      <c r="F613" s="7">
        <v>5</v>
      </c>
      <c r="G613" s="9">
        <f t="shared" si="65"/>
        <v>300000</v>
      </c>
      <c r="H613" s="21"/>
      <c r="I613" s="38"/>
      <c r="J613" s="23"/>
      <c r="K613" s="9"/>
      <c r="L613" s="9"/>
      <c r="M613" s="7"/>
      <c r="N613" s="9"/>
    </row>
    <row r="614" spans="1:14">
      <c r="A614" s="21">
        <v>17</v>
      </c>
      <c r="B614" s="38" t="s">
        <v>445</v>
      </c>
      <c r="C614" s="21">
        <v>1</v>
      </c>
      <c r="D614" s="9">
        <v>500000</v>
      </c>
      <c r="E614" s="9">
        <f t="shared" si="64"/>
        <v>500000</v>
      </c>
      <c r="F614" s="7">
        <v>5</v>
      </c>
      <c r="G614" s="9">
        <f t="shared" si="65"/>
        <v>100000</v>
      </c>
      <c r="H614" s="21"/>
      <c r="I614" s="38"/>
      <c r="J614" s="21"/>
      <c r="K614" s="9"/>
      <c r="L614" s="9"/>
      <c r="M614" s="7"/>
      <c r="N614" s="9"/>
    </row>
    <row r="615" spans="1:14">
      <c r="A615" s="21">
        <v>18</v>
      </c>
      <c r="B615" s="38" t="s">
        <v>446</v>
      </c>
      <c r="C615" s="21">
        <v>1</v>
      </c>
      <c r="D615" s="9">
        <v>900000</v>
      </c>
      <c r="E615" s="9">
        <f t="shared" si="64"/>
        <v>900000</v>
      </c>
      <c r="F615" s="7">
        <v>5</v>
      </c>
      <c r="G615" s="9">
        <f t="shared" si="65"/>
        <v>180000</v>
      </c>
      <c r="H615" s="21"/>
      <c r="I615" s="38"/>
      <c r="J615" s="24"/>
      <c r="K615" s="9"/>
      <c r="L615" s="9"/>
      <c r="M615" s="7"/>
      <c r="N615" s="9"/>
    </row>
    <row r="616" spans="1:14">
      <c r="A616" s="21">
        <v>19</v>
      </c>
      <c r="B616" s="38" t="s">
        <v>93</v>
      </c>
      <c r="C616" s="21">
        <v>1</v>
      </c>
      <c r="D616" s="9">
        <v>1500000</v>
      </c>
      <c r="E616" s="9">
        <f t="shared" si="64"/>
        <v>1500000</v>
      </c>
      <c r="F616" s="7">
        <v>5</v>
      </c>
      <c r="G616" s="9">
        <f t="shared" si="65"/>
        <v>300000</v>
      </c>
      <c r="H616" s="21"/>
      <c r="I616" s="38"/>
      <c r="J616" s="21"/>
      <c r="K616" s="9"/>
      <c r="L616" s="9"/>
      <c r="M616" s="7"/>
      <c r="N616" s="9"/>
    </row>
    <row r="617" spans="1:14">
      <c r="A617" s="21">
        <v>20</v>
      </c>
      <c r="B617" s="38" t="s">
        <v>447</v>
      </c>
      <c r="C617" s="21">
        <v>1</v>
      </c>
      <c r="D617" s="9">
        <v>2500000</v>
      </c>
      <c r="E617" s="9">
        <f t="shared" si="64"/>
        <v>2500000</v>
      </c>
      <c r="F617" s="7">
        <v>5</v>
      </c>
      <c r="G617" s="9">
        <f t="shared" si="65"/>
        <v>500000</v>
      </c>
      <c r="H617" s="21"/>
      <c r="I617" s="38"/>
      <c r="J617" s="21"/>
      <c r="K617" s="9"/>
      <c r="L617" s="9"/>
      <c r="M617" s="7"/>
      <c r="N617" s="9"/>
    </row>
    <row r="618" spans="1:14">
      <c r="A618" s="21">
        <v>21</v>
      </c>
      <c r="B618" s="38" t="s">
        <v>448</v>
      </c>
      <c r="C618" s="21">
        <v>1</v>
      </c>
      <c r="D618" s="9">
        <v>200000</v>
      </c>
      <c r="E618" s="9">
        <f t="shared" si="64"/>
        <v>200000</v>
      </c>
      <c r="F618" s="7">
        <v>5</v>
      </c>
      <c r="G618" s="9">
        <f t="shared" si="65"/>
        <v>40000</v>
      </c>
      <c r="H618" s="21"/>
      <c r="I618" s="38"/>
      <c r="J618" s="21"/>
      <c r="K618" s="9"/>
      <c r="L618" s="9"/>
      <c r="M618" s="7"/>
      <c r="N618" s="9"/>
    </row>
    <row r="619" spans="1:14">
      <c r="A619" s="21"/>
      <c r="B619" s="38"/>
      <c r="C619" s="21"/>
      <c r="D619" s="9"/>
      <c r="E619" s="9"/>
      <c r="F619" s="7"/>
      <c r="G619" s="9"/>
      <c r="H619" s="21"/>
      <c r="I619" s="38"/>
      <c r="J619" s="21"/>
      <c r="K619" s="9"/>
      <c r="L619" s="9"/>
      <c r="M619" s="7"/>
      <c r="N619" s="9"/>
    </row>
    <row r="620" spans="1:14">
      <c r="A620" s="21"/>
      <c r="B620" s="38" t="s">
        <v>453</v>
      </c>
      <c r="C620" s="21"/>
      <c r="D620" s="9"/>
      <c r="E620" s="9"/>
      <c r="F620" s="7"/>
      <c r="G620" s="9"/>
      <c r="H620" s="21"/>
      <c r="I620" s="38"/>
      <c r="J620" s="21"/>
      <c r="K620" s="9"/>
      <c r="L620" s="9"/>
      <c r="M620" s="7"/>
      <c r="N620" s="9"/>
    </row>
    <row r="621" spans="1:14">
      <c r="A621" s="21">
        <v>1</v>
      </c>
      <c r="B621" s="38" t="s">
        <v>439</v>
      </c>
      <c r="C621" s="21">
        <v>1</v>
      </c>
      <c r="D621" s="9">
        <v>6000000</v>
      </c>
      <c r="E621" s="9">
        <f t="shared" ref="E621:E684" si="66">C621*D621</f>
        <v>6000000</v>
      </c>
      <c r="F621" s="7">
        <v>5</v>
      </c>
      <c r="G621" s="9">
        <f t="shared" ref="G621:G684" si="67">E621/F621</f>
        <v>1200000</v>
      </c>
      <c r="H621" s="21"/>
      <c r="I621" s="38"/>
      <c r="J621" s="21"/>
      <c r="K621" s="9"/>
      <c r="L621" s="9"/>
      <c r="M621" s="7"/>
      <c r="N621" s="9"/>
    </row>
    <row r="622" spans="1:14">
      <c r="A622" s="21">
        <v>2</v>
      </c>
      <c r="B622" s="38" t="s">
        <v>306</v>
      </c>
      <c r="C622" s="21">
        <v>1</v>
      </c>
      <c r="D622" s="9">
        <v>2500000</v>
      </c>
      <c r="E622" s="9">
        <f t="shared" si="66"/>
        <v>2500000</v>
      </c>
      <c r="F622" s="7">
        <v>5</v>
      </c>
      <c r="G622" s="9">
        <f t="shared" si="67"/>
        <v>500000</v>
      </c>
      <c r="H622" s="21"/>
      <c r="I622" s="38"/>
      <c r="J622" s="21"/>
      <c r="K622" s="9"/>
      <c r="L622" s="9"/>
      <c r="M622" s="7"/>
      <c r="N622" s="9"/>
    </row>
    <row r="623" spans="1:14">
      <c r="A623" s="21">
        <v>3</v>
      </c>
      <c r="B623" s="38" t="s">
        <v>108</v>
      </c>
      <c r="C623" s="21">
        <v>2</v>
      </c>
      <c r="D623" s="9">
        <v>200000</v>
      </c>
      <c r="E623" s="9">
        <f t="shared" si="66"/>
        <v>400000</v>
      </c>
      <c r="F623" s="7">
        <v>5</v>
      </c>
      <c r="G623" s="9">
        <f t="shared" si="67"/>
        <v>80000</v>
      </c>
      <c r="H623" s="21"/>
      <c r="I623" s="38"/>
      <c r="J623" s="21"/>
      <c r="K623" s="9"/>
      <c r="L623" s="9"/>
      <c r="M623" s="7"/>
      <c r="N623" s="9"/>
    </row>
    <row r="624" spans="1:14">
      <c r="A624" s="21">
        <v>4</v>
      </c>
      <c r="B624" s="38" t="s">
        <v>440</v>
      </c>
      <c r="C624" s="21">
        <v>1</v>
      </c>
      <c r="D624" s="9">
        <v>3500000</v>
      </c>
      <c r="E624" s="9">
        <f t="shared" si="66"/>
        <v>3500000</v>
      </c>
      <c r="F624" s="7">
        <v>5</v>
      </c>
      <c r="G624" s="9">
        <f t="shared" si="67"/>
        <v>700000</v>
      </c>
      <c r="H624" s="21"/>
      <c r="I624" s="38"/>
      <c r="J624" s="23"/>
      <c r="K624" s="9"/>
      <c r="L624" s="9"/>
      <c r="M624" s="7"/>
      <c r="N624" s="9"/>
    </row>
    <row r="625" spans="1:14">
      <c r="A625" s="21">
        <v>5</v>
      </c>
      <c r="B625" s="38" t="s">
        <v>441</v>
      </c>
      <c r="C625" s="21">
        <v>39</v>
      </c>
      <c r="D625" s="9">
        <v>500000</v>
      </c>
      <c r="E625" s="9">
        <f t="shared" si="66"/>
        <v>19500000</v>
      </c>
      <c r="F625" s="7">
        <v>5</v>
      </c>
      <c r="G625" s="9">
        <f t="shared" si="67"/>
        <v>3900000</v>
      </c>
      <c r="H625" s="21"/>
      <c r="I625" s="38"/>
      <c r="J625" s="23"/>
      <c r="K625" s="9"/>
      <c r="L625" s="9"/>
      <c r="M625" s="7"/>
      <c r="N625" s="9"/>
    </row>
    <row r="626" spans="1:14">
      <c r="A626" s="21">
        <v>6</v>
      </c>
      <c r="B626" s="38" t="s">
        <v>180</v>
      </c>
      <c r="C626" s="21">
        <v>1</v>
      </c>
      <c r="D626" s="9">
        <v>1500000</v>
      </c>
      <c r="E626" s="9">
        <f t="shared" si="66"/>
        <v>1500000</v>
      </c>
      <c r="F626" s="7">
        <v>5</v>
      </c>
      <c r="G626" s="9">
        <f t="shared" si="67"/>
        <v>300000</v>
      </c>
      <c r="H626" s="21"/>
      <c r="I626" s="38"/>
      <c r="J626" s="23"/>
      <c r="K626" s="9"/>
      <c r="L626" s="9"/>
      <c r="M626" s="7"/>
      <c r="N626" s="9"/>
    </row>
    <row r="627" spans="1:14">
      <c r="A627" s="21">
        <v>7</v>
      </c>
      <c r="B627" s="38" t="s">
        <v>297</v>
      </c>
      <c r="C627" s="21">
        <v>1</v>
      </c>
      <c r="D627" s="9">
        <v>12500000</v>
      </c>
      <c r="E627" s="9">
        <f t="shared" si="66"/>
        <v>12500000</v>
      </c>
      <c r="F627" s="7">
        <v>5</v>
      </c>
      <c r="G627" s="9">
        <f t="shared" si="67"/>
        <v>2500000</v>
      </c>
      <c r="H627" s="21"/>
      <c r="I627" s="38"/>
      <c r="J627" s="23"/>
      <c r="K627" s="9"/>
      <c r="L627" s="9"/>
      <c r="M627" s="7"/>
      <c r="N627" s="9"/>
    </row>
    <row r="628" spans="1:14">
      <c r="A628" s="21">
        <v>8</v>
      </c>
      <c r="B628" s="38" t="s">
        <v>238</v>
      </c>
      <c r="C628" s="21">
        <v>1</v>
      </c>
      <c r="D628" s="9">
        <v>4000000</v>
      </c>
      <c r="E628" s="9">
        <f t="shared" si="66"/>
        <v>4000000</v>
      </c>
      <c r="F628" s="7">
        <v>5</v>
      </c>
      <c r="G628" s="9">
        <f t="shared" si="67"/>
        <v>800000</v>
      </c>
      <c r="H628" s="21"/>
      <c r="I628" s="38"/>
      <c r="J628" s="23"/>
      <c r="K628" s="9"/>
      <c r="L628" s="9"/>
      <c r="M628" s="7"/>
      <c r="N628" s="9"/>
    </row>
    <row r="629" spans="1:14">
      <c r="A629" s="21">
        <v>9</v>
      </c>
      <c r="B629" s="38" t="s">
        <v>97</v>
      </c>
      <c r="C629" s="21">
        <v>1</v>
      </c>
      <c r="D629" s="9">
        <v>100000</v>
      </c>
      <c r="E629" s="9">
        <f t="shared" si="66"/>
        <v>100000</v>
      </c>
      <c r="F629" s="7">
        <v>5</v>
      </c>
      <c r="G629" s="9">
        <f t="shared" si="67"/>
        <v>20000</v>
      </c>
      <c r="H629" s="21"/>
      <c r="I629" s="38"/>
      <c r="J629" s="23"/>
      <c r="K629" s="9"/>
      <c r="L629" s="9"/>
      <c r="M629" s="7"/>
      <c r="N629" s="9"/>
    </row>
    <row r="630" spans="1:14">
      <c r="A630" s="21">
        <v>10</v>
      </c>
      <c r="B630" s="38" t="s">
        <v>101</v>
      </c>
      <c r="C630" s="21">
        <v>13</v>
      </c>
      <c r="D630" s="9">
        <v>900000</v>
      </c>
      <c r="E630" s="9">
        <f t="shared" si="66"/>
        <v>11700000</v>
      </c>
      <c r="F630" s="7">
        <v>5</v>
      </c>
      <c r="G630" s="9">
        <f t="shared" si="67"/>
        <v>2340000</v>
      </c>
      <c r="H630" s="21"/>
      <c r="I630" s="38"/>
      <c r="J630" s="23"/>
      <c r="K630" s="9"/>
      <c r="L630" s="9"/>
      <c r="M630" s="7"/>
      <c r="N630" s="9"/>
    </row>
    <row r="631" spans="1:14">
      <c r="A631" s="21">
        <v>11</v>
      </c>
      <c r="B631" s="38" t="s">
        <v>442</v>
      </c>
      <c r="C631" s="21">
        <v>4</v>
      </c>
      <c r="D631" s="9">
        <v>6000000</v>
      </c>
      <c r="E631" s="9">
        <f t="shared" si="66"/>
        <v>24000000</v>
      </c>
      <c r="F631" s="7">
        <v>5</v>
      </c>
      <c r="G631" s="9">
        <f t="shared" si="67"/>
        <v>4800000</v>
      </c>
      <c r="H631" s="21"/>
      <c r="I631" s="38"/>
      <c r="J631" s="23"/>
      <c r="K631" s="9"/>
      <c r="L631" s="9"/>
      <c r="M631" s="7"/>
      <c r="N631" s="9"/>
    </row>
    <row r="632" spans="1:14">
      <c r="A632" s="21">
        <v>12</v>
      </c>
      <c r="B632" s="38" t="s">
        <v>248</v>
      </c>
      <c r="C632" s="21">
        <v>1</v>
      </c>
      <c r="D632" s="9">
        <v>2500000</v>
      </c>
      <c r="E632" s="9">
        <f t="shared" si="66"/>
        <v>2500000</v>
      </c>
      <c r="F632" s="7">
        <v>5</v>
      </c>
      <c r="G632" s="9">
        <f t="shared" si="67"/>
        <v>500000</v>
      </c>
      <c r="H632" s="21"/>
      <c r="I632" s="38"/>
      <c r="J632" s="23"/>
      <c r="K632" s="9"/>
      <c r="L632" s="9"/>
      <c r="M632" s="7"/>
      <c r="N632" s="9"/>
    </row>
    <row r="633" spans="1:14">
      <c r="A633" s="21">
        <v>13</v>
      </c>
      <c r="B633" s="38" t="s">
        <v>443</v>
      </c>
      <c r="C633" s="21">
        <v>1</v>
      </c>
      <c r="D633" s="9">
        <v>1500000</v>
      </c>
      <c r="E633" s="9">
        <f t="shared" si="66"/>
        <v>1500000</v>
      </c>
      <c r="F633" s="7">
        <v>5</v>
      </c>
      <c r="G633" s="9">
        <f t="shared" si="67"/>
        <v>300000</v>
      </c>
      <c r="H633" s="21"/>
      <c r="I633" s="38"/>
      <c r="J633" s="23"/>
      <c r="K633" s="9"/>
      <c r="L633" s="9"/>
      <c r="M633" s="7"/>
      <c r="N633" s="9"/>
    </row>
    <row r="634" spans="1:14">
      <c r="A634" s="21">
        <v>14</v>
      </c>
      <c r="B634" s="38" t="s">
        <v>251</v>
      </c>
      <c r="C634" s="21">
        <v>1</v>
      </c>
      <c r="D634" s="9">
        <v>2500000</v>
      </c>
      <c r="E634" s="9">
        <f t="shared" si="66"/>
        <v>2500000</v>
      </c>
      <c r="F634" s="7">
        <v>5</v>
      </c>
      <c r="G634" s="9">
        <f t="shared" si="67"/>
        <v>500000</v>
      </c>
      <c r="H634" s="21"/>
      <c r="I634" s="38"/>
      <c r="J634" s="23"/>
      <c r="K634" s="9"/>
      <c r="L634" s="9"/>
      <c r="M634" s="7"/>
      <c r="N634" s="9"/>
    </row>
    <row r="635" spans="1:14">
      <c r="A635" s="21">
        <v>15</v>
      </c>
      <c r="B635" s="38" t="s">
        <v>444</v>
      </c>
      <c r="C635" s="21">
        <v>1</v>
      </c>
      <c r="D635" s="9">
        <v>2500000</v>
      </c>
      <c r="E635" s="9">
        <f t="shared" si="66"/>
        <v>2500000</v>
      </c>
      <c r="F635" s="7">
        <v>5</v>
      </c>
      <c r="G635" s="9">
        <f t="shared" si="67"/>
        <v>500000</v>
      </c>
      <c r="H635" s="21"/>
      <c r="I635" s="38"/>
      <c r="J635" s="23"/>
      <c r="K635" s="9"/>
      <c r="L635" s="9"/>
      <c r="M635" s="7"/>
      <c r="N635" s="9"/>
    </row>
    <row r="636" spans="1:14">
      <c r="A636" s="21">
        <v>16</v>
      </c>
      <c r="B636" s="38" t="s">
        <v>347</v>
      </c>
      <c r="C636" s="21">
        <v>1</v>
      </c>
      <c r="D636" s="9">
        <v>1500000</v>
      </c>
      <c r="E636" s="9">
        <f t="shared" si="66"/>
        <v>1500000</v>
      </c>
      <c r="F636" s="7">
        <v>5</v>
      </c>
      <c r="G636" s="9">
        <f t="shared" si="67"/>
        <v>300000</v>
      </c>
      <c r="H636" s="21"/>
      <c r="I636" s="38"/>
      <c r="J636" s="47"/>
      <c r="K636" s="9"/>
      <c r="L636" s="9"/>
      <c r="M636" s="7"/>
      <c r="N636" s="9"/>
    </row>
    <row r="637" spans="1:14">
      <c r="A637" s="21">
        <v>17</v>
      </c>
      <c r="B637" s="38" t="s">
        <v>446</v>
      </c>
      <c r="C637" s="21">
        <v>1</v>
      </c>
      <c r="D637" s="9">
        <v>900000</v>
      </c>
      <c r="E637" s="9">
        <f t="shared" si="66"/>
        <v>900000</v>
      </c>
      <c r="F637" s="7">
        <v>5</v>
      </c>
      <c r="G637" s="9">
        <f t="shared" si="67"/>
        <v>180000</v>
      </c>
      <c r="H637" s="21"/>
      <c r="I637" s="38"/>
      <c r="J637" s="47"/>
      <c r="K637" s="9"/>
      <c r="L637" s="9"/>
      <c r="M637" s="7"/>
      <c r="N637" s="9"/>
    </row>
    <row r="638" spans="1:14">
      <c r="A638" s="21">
        <v>18</v>
      </c>
      <c r="B638" s="38" t="s">
        <v>93</v>
      </c>
      <c r="C638" s="21">
        <v>1</v>
      </c>
      <c r="D638" s="9">
        <v>1500000</v>
      </c>
      <c r="E638" s="9">
        <f t="shared" si="66"/>
        <v>1500000</v>
      </c>
      <c r="F638" s="7">
        <v>5</v>
      </c>
      <c r="G638" s="9">
        <f t="shared" si="67"/>
        <v>300000</v>
      </c>
      <c r="H638" s="21"/>
      <c r="I638" s="38"/>
      <c r="J638" s="21"/>
      <c r="K638" s="9"/>
      <c r="L638" s="9"/>
      <c r="M638" s="7"/>
      <c r="N638" s="9"/>
    </row>
    <row r="639" spans="1:14">
      <c r="A639" s="21">
        <v>19</v>
      </c>
      <c r="B639" s="38" t="s">
        <v>447</v>
      </c>
      <c r="C639" s="21">
        <v>1</v>
      </c>
      <c r="D639" s="9">
        <v>2500000</v>
      </c>
      <c r="E639" s="9">
        <f t="shared" si="66"/>
        <v>2500000</v>
      </c>
      <c r="F639" s="7">
        <v>5</v>
      </c>
      <c r="G639" s="9">
        <f t="shared" si="67"/>
        <v>500000</v>
      </c>
      <c r="H639" s="21"/>
      <c r="I639" s="38"/>
      <c r="J639" s="21"/>
      <c r="K639" s="9"/>
      <c r="L639" s="9"/>
      <c r="M639" s="7"/>
      <c r="N639" s="9"/>
    </row>
    <row r="640" spans="1:14">
      <c r="A640" s="21">
        <v>20</v>
      </c>
      <c r="B640" s="38" t="s">
        <v>448</v>
      </c>
      <c r="C640" s="21">
        <v>1</v>
      </c>
      <c r="D640" s="9">
        <v>200000</v>
      </c>
      <c r="E640" s="9">
        <f t="shared" si="66"/>
        <v>200000</v>
      </c>
      <c r="F640" s="7">
        <v>5</v>
      </c>
      <c r="G640" s="9">
        <f t="shared" si="67"/>
        <v>40000</v>
      </c>
      <c r="H640" s="21"/>
      <c r="I640" s="38"/>
      <c r="J640" s="21"/>
      <c r="K640" s="9"/>
      <c r="L640" s="9"/>
      <c r="M640" s="7"/>
      <c r="N640" s="9"/>
    </row>
    <row r="641" spans="1:14">
      <c r="A641" s="21"/>
      <c r="B641" s="38"/>
      <c r="C641" s="21"/>
      <c r="D641" s="9"/>
      <c r="E641" s="9">
        <f t="shared" si="66"/>
        <v>0</v>
      </c>
      <c r="F641" s="7">
        <v>5</v>
      </c>
      <c r="G641" s="9">
        <f t="shared" si="67"/>
        <v>0</v>
      </c>
      <c r="H641" s="21"/>
      <c r="I641" s="38"/>
      <c r="J641" s="21"/>
      <c r="K641" s="9"/>
      <c r="L641" s="9"/>
      <c r="M641" s="7"/>
      <c r="N641" s="9"/>
    </row>
    <row r="642" spans="1:14">
      <c r="A642" s="21"/>
      <c r="B642" s="38" t="s">
        <v>454</v>
      </c>
      <c r="C642" s="21"/>
      <c r="D642" s="9"/>
      <c r="E642" s="9">
        <f t="shared" si="66"/>
        <v>0</v>
      </c>
      <c r="F642" s="7">
        <v>5</v>
      </c>
      <c r="G642" s="9">
        <f t="shared" si="67"/>
        <v>0</v>
      </c>
      <c r="H642" s="21"/>
      <c r="I642" s="38"/>
      <c r="J642" s="21"/>
      <c r="K642" s="9"/>
      <c r="L642" s="9"/>
      <c r="M642" s="7"/>
      <c r="N642" s="9"/>
    </row>
    <row r="643" spans="1:14">
      <c r="A643" s="21">
        <v>1</v>
      </c>
      <c r="B643" s="38" t="s">
        <v>439</v>
      </c>
      <c r="C643" s="21">
        <v>1</v>
      </c>
      <c r="D643" s="9">
        <v>6000000</v>
      </c>
      <c r="E643" s="9">
        <f t="shared" si="66"/>
        <v>6000000</v>
      </c>
      <c r="F643" s="7">
        <v>5</v>
      </c>
      <c r="G643" s="9">
        <f t="shared" si="67"/>
        <v>1200000</v>
      </c>
      <c r="H643" s="21"/>
      <c r="I643" s="38"/>
      <c r="J643" s="21"/>
      <c r="K643" s="9"/>
      <c r="L643" s="9"/>
      <c r="M643" s="7"/>
      <c r="N643" s="9"/>
    </row>
    <row r="644" spans="1:14">
      <c r="A644" s="21">
        <v>2</v>
      </c>
      <c r="B644" s="38" t="s">
        <v>306</v>
      </c>
      <c r="C644" s="21">
        <v>1</v>
      </c>
      <c r="D644" s="9">
        <v>2500000</v>
      </c>
      <c r="E644" s="9">
        <f t="shared" si="66"/>
        <v>2500000</v>
      </c>
      <c r="F644" s="7">
        <v>5</v>
      </c>
      <c r="G644" s="9">
        <f t="shared" si="67"/>
        <v>500000</v>
      </c>
      <c r="H644" s="21"/>
      <c r="I644" s="38"/>
      <c r="J644" s="21"/>
      <c r="K644" s="9"/>
      <c r="L644" s="9"/>
      <c r="M644" s="7"/>
      <c r="N644" s="9"/>
    </row>
    <row r="645" spans="1:14">
      <c r="A645" s="21">
        <v>3</v>
      </c>
      <c r="B645" s="38" t="s">
        <v>108</v>
      </c>
      <c r="C645" s="21">
        <v>2</v>
      </c>
      <c r="D645" s="9">
        <v>200000</v>
      </c>
      <c r="E645" s="9">
        <f t="shared" si="66"/>
        <v>400000</v>
      </c>
      <c r="F645" s="7">
        <v>5</v>
      </c>
      <c r="G645" s="9">
        <f t="shared" si="67"/>
        <v>80000</v>
      </c>
      <c r="H645" s="21"/>
      <c r="I645" s="38"/>
      <c r="J645" s="21"/>
      <c r="K645" s="9"/>
      <c r="L645" s="9"/>
      <c r="M645" s="7"/>
      <c r="N645" s="9"/>
    </row>
    <row r="646" spans="1:14">
      <c r="A646" s="21">
        <v>4</v>
      </c>
      <c r="B646" s="38" t="s">
        <v>440</v>
      </c>
      <c r="C646" s="21">
        <v>1</v>
      </c>
      <c r="D646" s="9">
        <v>3500000</v>
      </c>
      <c r="E646" s="9">
        <f t="shared" si="66"/>
        <v>3500000</v>
      </c>
      <c r="F646" s="7">
        <v>5</v>
      </c>
      <c r="G646" s="9">
        <f t="shared" si="67"/>
        <v>700000</v>
      </c>
      <c r="H646" s="21"/>
      <c r="I646" s="38"/>
      <c r="J646" s="23"/>
      <c r="K646" s="9"/>
      <c r="L646" s="9"/>
      <c r="M646" s="7"/>
      <c r="N646" s="9"/>
    </row>
    <row r="647" spans="1:14">
      <c r="A647" s="21">
        <v>5</v>
      </c>
      <c r="B647" s="38" t="s">
        <v>441</v>
      </c>
      <c r="C647" s="21">
        <v>39</v>
      </c>
      <c r="D647" s="9">
        <v>500000</v>
      </c>
      <c r="E647" s="9">
        <f t="shared" si="66"/>
        <v>19500000</v>
      </c>
      <c r="F647" s="7">
        <v>5</v>
      </c>
      <c r="G647" s="9">
        <f t="shared" si="67"/>
        <v>3900000</v>
      </c>
      <c r="H647" s="21"/>
      <c r="I647" s="38"/>
      <c r="J647" s="23"/>
      <c r="K647" s="9"/>
      <c r="L647" s="9"/>
      <c r="M647" s="7"/>
      <c r="N647" s="9"/>
    </row>
    <row r="648" spans="1:14">
      <c r="A648" s="21">
        <v>6</v>
      </c>
      <c r="B648" s="38" t="s">
        <v>180</v>
      </c>
      <c r="C648" s="21">
        <v>1</v>
      </c>
      <c r="D648" s="9">
        <v>1500000</v>
      </c>
      <c r="E648" s="9">
        <f t="shared" si="66"/>
        <v>1500000</v>
      </c>
      <c r="F648" s="7">
        <v>5</v>
      </c>
      <c r="G648" s="9">
        <f t="shared" si="67"/>
        <v>300000</v>
      </c>
      <c r="H648" s="21"/>
      <c r="I648" s="38"/>
      <c r="J648" s="23"/>
      <c r="K648" s="9"/>
      <c r="L648" s="9"/>
      <c r="M648" s="7"/>
      <c r="N648" s="9"/>
    </row>
    <row r="649" spans="1:14">
      <c r="A649" s="21">
        <v>7</v>
      </c>
      <c r="B649" s="38" t="s">
        <v>297</v>
      </c>
      <c r="C649" s="21">
        <v>1</v>
      </c>
      <c r="D649" s="9">
        <v>12500000</v>
      </c>
      <c r="E649" s="9">
        <f t="shared" si="66"/>
        <v>12500000</v>
      </c>
      <c r="F649" s="7">
        <v>5</v>
      </c>
      <c r="G649" s="9">
        <f t="shared" si="67"/>
        <v>2500000</v>
      </c>
      <c r="H649" s="21"/>
      <c r="I649" s="38"/>
      <c r="J649" s="23"/>
      <c r="K649" s="9"/>
      <c r="L649" s="9"/>
      <c r="M649" s="7"/>
      <c r="N649" s="9"/>
    </row>
    <row r="650" spans="1:14">
      <c r="A650" s="21">
        <v>8</v>
      </c>
      <c r="B650" s="38" t="s">
        <v>238</v>
      </c>
      <c r="C650" s="21">
        <v>1</v>
      </c>
      <c r="D650" s="9">
        <v>4000000</v>
      </c>
      <c r="E650" s="9">
        <f t="shared" si="66"/>
        <v>4000000</v>
      </c>
      <c r="F650" s="7">
        <v>5</v>
      </c>
      <c r="G650" s="9">
        <f t="shared" si="67"/>
        <v>800000</v>
      </c>
      <c r="H650" s="21"/>
      <c r="I650" s="38"/>
      <c r="J650" s="23"/>
      <c r="K650" s="9"/>
      <c r="L650" s="9"/>
      <c r="M650" s="7"/>
      <c r="N650" s="9"/>
    </row>
    <row r="651" spans="1:14">
      <c r="A651" s="21">
        <v>9</v>
      </c>
      <c r="B651" s="38" t="s">
        <v>97</v>
      </c>
      <c r="C651" s="21">
        <v>1</v>
      </c>
      <c r="D651" s="9">
        <v>100000</v>
      </c>
      <c r="E651" s="9">
        <f t="shared" si="66"/>
        <v>100000</v>
      </c>
      <c r="F651" s="7">
        <v>5</v>
      </c>
      <c r="G651" s="9">
        <f t="shared" si="67"/>
        <v>20000</v>
      </c>
      <c r="H651" s="21"/>
      <c r="I651" s="38"/>
      <c r="J651" s="23"/>
      <c r="K651" s="9"/>
      <c r="L651" s="9"/>
      <c r="M651" s="7"/>
      <c r="N651" s="9"/>
    </row>
    <row r="652" spans="1:14">
      <c r="A652" s="21">
        <v>10</v>
      </c>
      <c r="B652" s="38" t="s">
        <v>101</v>
      </c>
      <c r="C652" s="21">
        <v>13</v>
      </c>
      <c r="D652" s="9">
        <v>900000</v>
      </c>
      <c r="E652" s="9">
        <f t="shared" si="66"/>
        <v>11700000</v>
      </c>
      <c r="F652" s="7">
        <v>5</v>
      </c>
      <c r="G652" s="9">
        <f t="shared" si="67"/>
        <v>2340000</v>
      </c>
      <c r="H652" s="21"/>
      <c r="I652" s="38"/>
      <c r="J652" s="23"/>
      <c r="K652" s="9"/>
      <c r="L652" s="9"/>
      <c r="M652" s="7"/>
      <c r="N652" s="9"/>
    </row>
    <row r="653" spans="1:14">
      <c r="A653" s="21">
        <v>11</v>
      </c>
      <c r="B653" s="38" t="s">
        <v>442</v>
      </c>
      <c r="C653" s="21">
        <v>4</v>
      </c>
      <c r="D653" s="9">
        <v>6000000</v>
      </c>
      <c r="E653" s="9">
        <f t="shared" si="66"/>
        <v>24000000</v>
      </c>
      <c r="F653" s="7">
        <v>5</v>
      </c>
      <c r="G653" s="9">
        <f t="shared" si="67"/>
        <v>4800000</v>
      </c>
      <c r="H653" s="21"/>
      <c r="I653" s="38"/>
      <c r="J653" s="23"/>
      <c r="K653" s="9"/>
      <c r="L653" s="9"/>
      <c r="M653" s="7"/>
      <c r="N653" s="9"/>
    </row>
    <row r="654" spans="1:14">
      <c r="A654" s="21">
        <v>12</v>
      </c>
      <c r="B654" s="38" t="s">
        <v>248</v>
      </c>
      <c r="C654" s="21">
        <v>1</v>
      </c>
      <c r="D654" s="9">
        <v>2500000</v>
      </c>
      <c r="E654" s="9">
        <f t="shared" si="66"/>
        <v>2500000</v>
      </c>
      <c r="F654" s="7">
        <v>5</v>
      </c>
      <c r="G654" s="9">
        <f t="shared" si="67"/>
        <v>500000</v>
      </c>
      <c r="H654" s="21"/>
      <c r="I654" s="38"/>
      <c r="J654" s="23"/>
      <c r="K654" s="9"/>
      <c r="L654" s="9"/>
      <c r="M654" s="7"/>
      <c r="N654" s="9"/>
    </row>
    <row r="655" spans="1:14">
      <c r="A655" s="21">
        <v>13</v>
      </c>
      <c r="B655" s="38" t="s">
        <v>443</v>
      </c>
      <c r="C655" s="21">
        <v>1</v>
      </c>
      <c r="D655" s="9">
        <v>1500000</v>
      </c>
      <c r="E655" s="9">
        <f t="shared" si="66"/>
        <v>1500000</v>
      </c>
      <c r="F655" s="7">
        <v>5</v>
      </c>
      <c r="G655" s="9">
        <f t="shared" si="67"/>
        <v>300000</v>
      </c>
      <c r="H655" s="21"/>
      <c r="I655" s="38"/>
      <c r="J655" s="23"/>
      <c r="K655" s="9"/>
      <c r="L655" s="9"/>
      <c r="M655" s="7"/>
      <c r="N655" s="9"/>
    </row>
    <row r="656" spans="1:14">
      <c r="A656" s="21">
        <v>14</v>
      </c>
      <c r="B656" s="38" t="s">
        <v>251</v>
      </c>
      <c r="C656" s="21">
        <v>1</v>
      </c>
      <c r="D656" s="9">
        <v>2500000</v>
      </c>
      <c r="E656" s="9">
        <f t="shared" si="66"/>
        <v>2500000</v>
      </c>
      <c r="F656" s="7">
        <v>5</v>
      </c>
      <c r="G656" s="9">
        <f t="shared" si="67"/>
        <v>500000</v>
      </c>
      <c r="H656" s="21"/>
      <c r="I656" s="38"/>
      <c r="J656" s="23"/>
      <c r="K656" s="9"/>
      <c r="L656" s="9"/>
      <c r="M656" s="7"/>
      <c r="N656" s="9"/>
    </row>
    <row r="657" spans="1:14">
      <c r="A657" s="21">
        <v>15</v>
      </c>
      <c r="B657" s="38" t="s">
        <v>444</v>
      </c>
      <c r="C657" s="21">
        <v>1</v>
      </c>
      <c r="D657" s="9">
        <v>2500000</v>
      </c>
      <c r="E657" s="9">
        <f t="shared" si="66"/>
        <v>2500000</v>
      </c>
      <c r="F657" s="7">
        <v>5</v>
      </c>
      <c r="G657" s="9">
        <f t="shared" si="67"/>
        <v>500000</v>
      </c>
      <c r="H657" s="21"/>
      <c r="I657" s="38"/>
      <c r="J657" s="23"/>
      <c r="K657" s="9"/>
      <c r="L657" s="9"/>
      <c r="M657" s="7"/>
      <c r="N657" s="9"/>
    </row>
    <row r="658" spans="1:14">
      <c r="A658" s="21">
        <v>16</v>
      </c>
      <c r="B658" s="38" t="s">
        <v>347</v>
      </c>
      <c r="C658" s="21">
        <v>1</v>
      </c>
      <c r="D658" s="9">
        <v>1500000</v>
      </c>
      <c r="E658" s="9">
        <f t="shared" si="66"/>
        <v>1500000</v>
      </c>
      <c r="F658" s="7">
        <v>5</v>
      </c>
      <c r="G658" s="9">
        <f t="shared" si="67"/>
        <v>300000</v>
      </c>
      <c r="H658" s="21"/>
      <c r="I658" s="38"/>
      <c r="J658" s="47"/>
      <c r="K658" s="9"/>
      <c r="L658" s="9"/>
      <c r="M658" s="7"/>
      <c r="N658" s="9"/>
    </row>
    <row r="659" spans="1:14">
      <c r="A659" s="21">
        <v>17</v>
      </c>
      <c r="B659" s="38" t="s">
        <v>446</v>
      </c>
      <c r="C659" s="21">
        <v>1</v>
      </c>
      <c r="D659" s="9">
        <v>900000</v>
      </c>
      <c r="E659" s="9">
        <f t="shared" si="66"/>
        <v>900000</v>
      </c>
      <c r="F659" s="7">
        <v>5</v>
      </c>
      <c r="G659" s="9">
        <f t="shared" si="67"/>
        <v>180000</v>
      </c>
      <c r="H659" s="21"/>
      <c r="I659" s="38"/>
      <c r="J659" s="47"/>
      <c r="K659" s="9"/>
      <c r="L659" s="9"/>
      <c r="M659" s="7"/>
      <c r="N659" s="9"/>
    </row>
    <row r="660" spans="1:14">
      <c r="A660" s="21">
        <v>18</v>
      </c>
      <c r="B660" s="38" t="s">
        <v>93</v>
      </c>
      <c r="C660" s="21">
        <v>1</v>
      </c>
      <c r="D660" s="9">
        <v>1500000</v>
      </c>
      <c r="E660" s="9">
        <f t="shared" si="66"/>
        <v>1500000</v>
      </c>
      <c r="F660" s="7">
        <v>5</v>
      </c>
      <c r="G660" s="9">
        <f t="shared" si="67"/>
        <v>300000</v>
      </c>
      <c r="H660" s="21"/>
      <c r="I660" s="38"/>
      <c r="J660" s="21"/>
      <c r="K660" s="9"/>
      <c r="L660" s="9"/>
      <c r="M660" s="7"/>
      <c r="N660" s="9"/>
    </row>
    <row r="661" spans="1:14">
      <c r="A661" s="21">
        <v>19</v>
      </c>
      <c r="B661" s="38" t="s">
        <v>447</v>
      </c>
      <c r="C661" s="21">
        <v>1</v>
      </c>
      <c r="D661" s="9">
        <v>2500000</v>
      </c>
      <c r="E661" s="9">
        <f t="shared" si="66"/>
        <v>2500000</v>
      </c>
      <c r="F661" s="7">
        <v>5</v>
      </c>
      <c r="G661" s="9">
        <f t="shared" si="67"/>
        <v>500000</v>
      </c>
      <c r="H661" s="21"/>
      <c r="I661" s="38"/>
      <c r="J661" s="21"/>
      <c r="K661" s="9"/>
      <c r="L661" s="9"/>
      <c r="M661" s="7"/>
      <c r="N661" s="9"/>
    </row>
    <row r="662" spans="1:14">
      <c r="A662" s="21">
        <v>20</v>
      </c>
      <c r="B662" s="38" t="s">
        <v>448</v>
      </c>
      <c r="C662" s="21">
        <v>1</v>
      </c>
      <c r="D662" s="9">
        <v>200000</v>
      </c>
      <c r="E662" s="9">
        <f t="shared" si="66"/>
        <v>200000</v>
      </c>
      <c r="F662" s="7">
        <v>5</v>
      </c>
      <c r="G662" s="9">
        <f t="shared" si="67"/>
        <v>40000</v>
      </c>
      <c r="H662" s="21"/>
      <c r="I662" s="38"/>
      <c r="J662" s="21"/>
      <c r="K662" s="9"/>
      <c r="L662" s="9"/>
      <c r="M662" s="7"/>
      <c r="N662" s="9"/>
    </row>
    <row r="663" spans="1:14">
      <c r="A663" s="21"/>
      <c r="B663" s="38"/>
      <c r="C663" s="21"/>
      <c r="D663" s="9"/>
      <c r="E663" s="9">
        <f t="shared" si="66"/>
        <v>0</v>
      </c>
      <c r="F663" s="7">
        <v>5</v>
      </c>
      <c r="G663" s="9">
        <f t="shared" si="67"/>
        <v>0</v>
      </c>
      <c r="H663" s="21"/>
      <c r="I663" s="38"/>
      <c r="J663" s="21"/>
      <c r="K663" s="9"/>
      <c r="L663" s="9"/>
      <c r="M663" s="7"/>
      <c r="N663" s="9"/>
    </row>
    <row r="664" spans="1:14">
      <c r="A664" s="21"/>
      <c r="B664" s="38" t="s">
        <v>455</v>
      </c>
      <c r="C664" s="21"/>
      <c r="D664" s="9"/>
      <c r="E664" s="9">
        <f t="shared" si="66"/>
        <v>0</v>
      </c>
      <c r="F664" s="7">
        <v>5</v>
      </c>
      <c r="G664" s="9">
        <f t="shared" si="67"/>
        <v>0</v>
      </c>
      <c r="H664" s="21"/>
      <c r="I664" s="38"/>
      <c r="J664" s="21"/>
      <c r="K664" s="9"/>
      <c r="L664" s="9"/>
      <c r="M664" s="7"/>
      <c r="N664" s="9"/>
    </row>
    <row r="665" spans="1:14">
      <c r="A665" s="21">
        <v>1</v>
      </c>
      <c r="B665" s="38" t="s">
        <v>439</v>
      </c>
      <c r="C665" s="21">
        <v>1</v>
      </c>
      <c r="D665" s="9">
        <v>6000000</v>
      </c>
      <c r="E665" s="9">
        <f t="shared" si="66"/>
        <v>6000000</v>
      </c>
      <c r="F665" s="7">
        <v>5</v>
      </c>
      <c r="G665" s="9">
        <f t="shared" si="67"/>
        <v>1200000</v>
      </c>
      <c r="H665" s="21"/>
      <c r="I665" s="38"/>
      <c r="J665" s="21"/>
      <c r="K665" s="9"/>
      <c r="L665" s="9"/>
      <c r="M665" s="7"/>
      <c r="N665" s="9"/>
    </row>
    <row r="666" spans="1:14">
      <c r="A666" s="21">
        <v>2</v>
      </c>
      <c r="B666" s="38" t="s">
        <v>306</v>
      </c>
      <c r="C666" s="21">
        <v>1</v>
      </c>
      <c r="D666" s="9">
        <v>2500000</v>
      </c>
      <c r="E666" s="9">
        <f t="shared" si="66"/>
        <v>2500000</v>
      </c>
      <c r="F666" s="7">
        <v>5</v>
      </c>
      <c r="G666" s="9">
        <f t="shared" si="67"/>
        <v>500000</v>
      </c>
      <c r="H666" s="21"/>
      <c r="I666" s="38"/>
      <c r="J666" s="21"/>
      <c r="K666" s="9"/>
      <c r="L666" s="9"/>
      <c r="M666" s="7"/>
      <c r="N666" s="9"/>
    </row>
    <row r="667" spans="1:14">
      <c r="A667" s="21">
        <v>3</v>
      </c>
      <c r="B667" s="38" t="s">
        <v>108</v>
      </c>
      <c r="C667" s="21">
        <v>2</v>
      </c>
      <c r="D667" s="9">
        <v>200000</v>
      </c>
      <c r="E667" s="9">
        <f t="shared" si="66"/>
        <v>400000</v>
      </c>
      <c r="F667" s="7">
        <v>5</v>
      </c>
      <c r="G667" s="9">
        <f t="shared" si="67"/>
        <v>80000</v>
      </c>
      <c r="H667" s="21"/>
      <c r="I667" s="38"/>
      <c r="J667" s="21"/>
      <c r="K667" s="9"/>
      <c r="L667" s="9"/>
      <c r="M667" s="7"/>
      <c r="N667" s="9"/>
    </row>
    <row r="668" spans="1:14">
      <c r="A668" s="21">
        <v>4</v>
      </c>
      <c r="B668" s="38" t="s">
        <v>440</v>
      </c>
      <c r="C668" s="21">
        <v>1</v>
      </c>
      <c r="D668" s="9">
        <v>3500000</v>
      </c>
      <c r="E668" s="9">
        <f t="shared" si="66"/>
        <v>3500000</v>
      </c>
      <c r="F668" s="7">
        <v>5</v>
      </c>
      <c r="G668" s="9">
        <f t="shared" si="67"/>
        <v>700000</v>
      </c>
      <c r="H668" s="21"/>
      <c r="I668" s="38"/>
      <c r="J668" s="23"/>
      <c r="K668" s="9"/>
      <c r="L668" s="9"/>
      <c r="M668" s="7"/>
      <c r="N668" s="9"/>
    </row>
    <row r="669" spans="1:14">
      <c r="A669" s="21">
        <v>5</v>
      </c>
      <c r="B669" s="38" t="s">
        <v>441</v>
      </c>
      <c r="C669" s="21">
        <v>39</v>
      </c>
      <c r="D669" s="9">
        <v>500000</v>
      </c>
      <c r="E669" s="9">
        <f t="shared" si="66"/>
        <v>19500000</v>
      </c>
      <c r="F669" s="7">
        <v>5</v>
      </c>
      <c r="G669" s="9">
        <f t="shared" si="67"/>
        <v>3900000</v>
      </c>
      <c r="H669" s="21"/>
      <c r="I669" s="38"/>
      <c r="J669" s="23"/>
      <c r="K669" s="9"/>
      <c r="L669" s="9"/>
      <c r="M669" s="7"/>
      <c r="N669" s="9"/>
    </row>
    <row r="670" spans="1:14">
      <c r="A670" s="21">
        <v>6</v>
      </c>
      <c r="B670" s="38" t="s">
        <v>180</v>
      </c>
      <c r="C670" s="21">
        <v>1</v>
      </c>
      <c r="D670" s="9">
        <v>1500000</v>
      </c>
      <c r="E670" s="9">
        <f t="shared" si="66"/>
        <v>1500000</v>
      </c>
      <c r="F670" s="7">
        <v>5</v>
      </c>
      <c r="G670" s="9">
        <f t="shared" si="67"/>
        <v>300000</v>
      </c>
      <c r="H670" s="21"/>
      <c r="I670" s="38"/>
      <c r="J670" s="23"/>
      <c r="K670" s="9"/>
      <c r="L670" s="9"/>
      <c r="M670" s="7"/>
      <c r="N670" s="9"/>
    </row>
    <row r="671" spans="1:14">
      <c r="A671" s="21">
        <v>7</v>
      </c>
      <c r="B671" s="38" t="s">
        <v>297</v>
      </c>
      <c r="C671" s="21">
        <v>1</v>
      </c>
      <c r="D671" s="9">
        <v>12500000</v>
      </c>
      <c r="E671" s="9">
        <f t="shared" si="66"/>
        <v>12500000</v>
      </c>
      <c r="F671" s="7">
        <v>5</v>
      </c>
      <c r="G671" s="9">
        <f t="shared" si="67"/>
        <v>2500000</v>
      </c>
      <c r="H671" s="21"/>
      <c r="I671" s="38"/>
      <c r="J671" s="23"/>
      <c r="K671" s="9"/>
      <c r="L671" s="9"/>
      <c r="M671" s="7"/>
      <c r="N671" s="9"/>
    </row>
    <row r="672" spans="1:14">
      <c r="A672" s="21">
        <v>8</v>
      </c>
      <c r="B672" s="38" t="s">
        <v>238</v>
      </c>
      <c r="C672" s="21">
        <v>1</v>
      </c>
      <c r="D672" s="9">
        <v>4000000</v>
      </c>
      <c r="E672" s="9">
        <f t="shared" si="66"/>
        <v>4000000</v>
      </c>
      <c r="F672" s="7">
        <v>5</v>
      </c>
      <c r="G672" s="9">
        <f t="shared" si="67"/>
        <v>800000</v>
      </c>
      <c r="H672" s="21"/>
      <c r="I672" s="38"/>
      <c r="J672" s="23"/>
      <c r="K672" s="9"/>
      <c r="L672" s="9"/>
      <c r="M672" s="7"/>
      <c r="N672" s="9"/>
    </row>
    <row r="673" spans="1:14">
      <c r="A673" s="21">
        <v>9</v>
      </c>
      <c r="B673" s="38" t="s">
        <v>97</v>
      </c>
      <c r="C673" s="21">
        <v>1</v>
      </c>
      <c r="D673" s="9">
        <v>100000</v>
      </c>
      <c r="E673" s="9">
        <f t="shared" si="66"/>
        <v>100000</v>
      </c>
      <c r="F673" s="7">
        <v>5</v>
      </c>
      <c r="G673" s="9">
        <f t="shared" si="67"/>
        <v>20000</v>
      </c>
      <c r="H673" s="21"/>
      <c r="I673" s="38"/>
      <c r="J673" s="23"/>
      <c r="K673" s="9"/>
      <c r="L673" s="9"/>
      <c r="M673" s="7"/>
      <c r="N673" s="9"/>
    </row>
    <row r="674" spans="1:14">
      <c r="A674" s="21">
        <v>10</v>
      </c>
      <c r="B674" s="38" t="s">
        <v>101</v>
      </c>
      <c r="C674" s="21">
        <v>13</v>
      </c>
      <c r="D674" s="9">
        <v>900000</v>
      </c>
      <c r="E674" s="9">
        <f t="shared" si="66"/>
        <v>11700000</v>
      </c>
      <c r="F674" s="7">
        <v>5</v>
      </c>
      <c r="G674" s="9">
        <f t="shared" si="67"/>
        <v>2340000</v>
      </c>
      <c r="H674" s="21"/>
      <c r="I674" s="38"/>
      <c r="J674" s="23"/>
      <c r="K674" s="9"/>
      <c r="L674" s="9"/>
      <c r="M674" s="7"/>
      <c r="N674" s="9"/>
    </row>
    <row r="675" spans="1:14">
      <c r="A675" s="21">
        <v>11</v>
      </c>
      <c r="B675" s="38" t="s">
        <v>442</v>
      </c>
      <c r="C675" s="21">
        <v>4</v>
      </c>
      <c r="D675" s="9">
        <v>6000000</v>
      </c>
      <c r="E675" s="9">
        <f t="shared" si="66"/>
        <v>24000000</v>
      </c>
      <c r="F675" s="7">
        <v>5</v>
      </c>
      <c r="G675" s="9">
        <f t="shared" si="67"/>
        <v>4800000</v>
      </c>
      <c r="H675" s="21"/>
      <c r="I675" s="38"/>
      <c r="J675" s="23"/>
      <c r="K675" s="9"/>
      <c r="L675" s="9"/>
      <c r="M675" s="7"/>
      <c r="N675" s="9"/>
    </row>
    <row r="676" spans="1:14">
      <c r="A676" s="21">
        <v>12</v>
      </c>
      <c r="B676" s="38" t="s">
        <v>248</v>
      </c>
      <c r="C676" s="21">
        <v>1</v>
      </c>
      <c r="D676" s="9">
        <v>2500000</v>
      </c>
      <c r="E676" s="9">
        <f t="shared" si="66"/>
        <v>2500000</v>
      </c>
      <c r="F676" s="7">
        <v>5</v>
      </c>
      <c r="G676" s="9">
        <f t="shared" si="67"/>
        <v>500000</v>
      </c>
      <c r="H676" s="21"/>
      <c r="I676" s="38"/>
      <c r="J676" s="23"/>
      <c r="K676" s="9"/>
      <c r="L676" s="9"/>
      <c r="M676" s="7"/>
      <c r="N676" s="9"/>
    </row>
    <row r="677" spans="1:14">
      <c r="A677" s="21">
        <v>13</v>
      </c>
      <c r="B677" s="38" t="s">
        <v>443</v>
      </c>
      <c r="C677" s="21">
        <v>1</v>
      </c>
      <c r="D677" s="9">
        <v>1500000</v>
      </c>
      <c r="E677" s="9">
        <f t="shared" si="66"/>
        <v>1500000</v>
      </c>
      <c r="F677" s="7">
        <v>5</v>
      </c>
      <c r="G677" s="9">
        <f t="shared" si="67"/>
        <v>300000</v>
      </c>
      <c r="H677" s="21"/>
      <c r="I677" s="38"/>
      <c r="J677" s="23"/>
      <c r="K677" s="9"/>
      <c r="L677" s="9"/>
      <c r="M677" s="7"/>
      <c r="N677" s="9"/>
    </row>
    <row r="678" spans="1:14">
      <c r="A678" s="21">
        <v>14</v>
      </c>
      <c r="B678" s="38" t="s">
        <v>251</v>
      </c>
      <c r="C678" s="21">
        <v>1</v>
      </c>
      <c r="D678" s="9">
        <v>4000000</v>
      </c>
      <c r="E678" s="9">
        <f t="shared" si="66"/>
        <v>4000000</v>
      </c>
      <c r="F678" s="7">
        <v>5</v>
      </c>
      <c r="G678" s="9">
        <f t="shared" si="67"/>
        <v>800000</v>
      </c>
      <c r="H678" s="21"/>
      <c r="I678" s="38"/>
      <c r="J678" s="23"/>
      <c r="K678" s="9"/>
      <c r="L678" s="9"/>
      <c r="M678" s="7"/>
      <c r="N678" s="9"/>
    </row>
    <row r="679" spans="1:14">
      <c r="A679" s="21">
        <v>15</v>
      </c>
      <c r="B679" s="38" t="s">
        <v>444</v>
      </c>
      <c r="C679" s="21">
        <v>1</v>
      </c>
      <c r="D679" s="9">
        <v>4000000</v>
      </c>
      <c r="E679" s="9">
        <f t="shared" si="66"/>
        <v>4000000</v>
      </c>
      <c r="F679" s="7">
        <v>5</v>
      </c>
      <c r="G679" s="9">
        <f t="shared" si="67"/>
        <v>800000</v>
      </c>
      <c r="H679" s="21"/>
      <c r="I679" s="38"/>
      <c r="J679" s="23"/>
      <c r="K679" s="9"/>
      <c r="L679" s="9"/>
      <c r="M679" s="7"/>
      <c r="N679" s="9"/>
    </row>
    <row r="680" spans="1:14">
      <c r="A680" s="21">
        <v>16</v>
      </c>
      <c r="B680" s="38" t="s">
        <v>347</v>
      </c>
      <c r="C680" s="21">
        <v>1</v>
      </c>
      <c r="D680" s="9">
        <v>1500000</v>
      </c>
      <c r="E680" s="9">
        <f t="shared" si="66"/>
        <v>1500000</v>
      </c>
      <c r="F680" s="7">
        <v>5</v>
      </c>
      <c r="G680" s="9">
        <f t="shared" si="67"/>
        <v>300000</v>
      </c>
      <c r="H680" s="21"/>
      <c r="I680" s="38"/>
      <c r="J680" s="23"/>
      <c r="K680" s="9"/>
      <c r="L680" s="9"/>
      <c r="M680" s="7"/>
      <c r="N680" s="9"/>
    </row>
    <row r="681" spans="1:14">
      <c r="A681" s="21">
        <v>17</v>
      </c>
      <c r="B681" s="38" t="s">
        <v>446</v>
      </c>
      <c r="C681" s="21">
        <v>1</v>
      </c>
      <c r="D681" s="9">
        <v>900000</v>
      </c>
      <c r="E681" s="9">
        <f t="shared" si="66"/>
        <v>900000</v>
      </c>
      <c r="F681" s="7">
        <v>5</v>
      </c>
      <c r="G681" s="9">
        <f t="shared" si="67"/>
        <v>180000</v>
      </c>
      <c r="H681" s="21"/>
      <c r="I681" s="38"/>
      <c r="J681" s="47"/>
      <c r="K681" s="9"/>
      <c r="L681" s="9"/>
      <c r="M681" s="7"/>
      <c r="N681" s="9"/>
    </row>
    <row r="682" spans="1:14">
      <c r="A682" s="21">
        <v>18</v>
      </c>
      <c r="B682" s="38" t="s">
        <v>93</v>
      </c>
      <c r="C682" s="21">
        <v>1</v>
      </c>
      <c r="D682" s="9">
        <v>1500000</v>
      </c>
      <c r="E682" s="9">
        <f t="shared" si="66"/>
        <v>1500000</v>
      </c>
      <c r="F682" s="7">
        <v>5</v>
      </c>
      <c r="G682" s="9">
        <f t="shared" si="67"/>
        <v>300000</v>
      </c>
      <c r="H682" s="21"/>
      <c r="I682" s="38"/>
      <c r="J682" s="47"/>
      <c r="K682" s="9"/>
      <c r="L682" s="9"/>
      <c r="M682" s="7"/>
      <c r="N682" s="9"/>
    </row>
    <row r="683" spans="1:14">
      <c r="A683" s="21">
        <v>19</v>
      </c>
      <c r="B683" s="38" t="s">
        <v>447</v>
      </c>
      <c r="C683" s="21">
        <v>1</v>
      </c>
      <c r="D683" s="9">
        <v>2500000</v>
      </c>
      <c r="E683" s="9">
        <f t="shared" si="66"/>
        <v>2500000</v>
      </c>
      <c r="F683" s="7">
        <v>5</v>
      </c>
      <c r="G683" s="9">
        <f t="shared" si="67"/>
        <v>500000</v>
      </c>
      <c r="H683" s="21"/>
      <c r="I683" s="38"/>
      <c r="J683" s="21"/>
      <c r="K683" s="9"/>
      <c r="L683" s="9"/>
      <c r="M683" s="7"/>
      <c r="N683" s="9"/>
    </row>
    <row r="684" spans="1:14">
      <c r="A684" s="21">
        <v>20</v>
      </c>
      <c r="B684" s="38" t="s">
        <v>448</v>
      </c>
      <c r="C684" s="21">
        <v>1</v>
      </c>
      <c r="D684" s="9">
        <v>200000</v>
      </c>
      <c r="E684" s="9">
        <f t="shared" si="66"/>
        <v>200000</v>
      </c>
      <c r="F684" s="7">
        <v>5</v>
      </c>
      <c r="G684" s="9">
        <f t="shared" si="67"/>
        <v>40000</v>
      </c>
      <c r="H684" s="21"/>
      <c r="I684" s="38"/>
      <c r="J684" s="21"/>
      <c r="K684" s="9"/>
      <c r="L684" s="9"/>
      <c r="M684" s="7"/>
      <c r="N684" s="9"/>
    </row>
    <row r="685" spans="1:14">
      <c r="A685" s="21"/>
      <c r="B685" s="38"/>
      <c r="C685" s="21"/>
      <c r="D685" s="9"/>
      <c r="E685" s="9"/>
      <c r="F685" s="7"/>
      <c r="G685" s="9"/>
      <c r="H685" s="21"/>
      <c r="I685" s="38"/>
      <c r="J685" s="21"/>
      <c r="K685" s="9"/>
      <c r="L685" s="9"/>
      <c r="M685" s="7"/>
      <c r="N685" s="9"/>
    </row>
    <row r="686" spans="1:14">
      <c r="A686" s="21"/>
      <c r="B686" s="38" t="s">
        <v>456</v>
      </c>
      <c r="C686" s="21"/>
      <c r="D686" s="9"/>
      <c r="E686" s="9"/>
      <c r="F686" s="7"/>
      <c r="G686" s="9"/>
      <c r="H686" s="21"/>
      <c r="I686" s="38"/>
      <c r="J686" s="21"/>
      <c r="K686" s="9"/>
      <c r="L686" s="9"/>
      <c r="M686" s="7"/>
      <c r="N686" s="9"/>
    </row>
    <row r="687" spans="1:14">
      <c r="A687" s="21">
        <v>1</v>
      </c>
      <c r="B687" s="38" t="s">
        <v>325</v>
      </c>
      <c r="C687" s="21">
        <v>1</v>
      </c>
      <c r="D687" s="9">
        <v>8000000</v>
      </c>
      <c r="E687" s="9">
        <f t="shared" ref="E687:E707" si="68">C687*D687</f>
        <v>8000000</v>
      </c>
      <c r="F687" s="7">
        <v>5</v>
      </c>
      <c r="G687" s="9">
        <f t="shared" ref="G687:G707" si="69">E687/F687</f>
        <v>1600000</v>
      </c>
      <c r="H687" s="21"/>
      <c r="I687" s="38"/>
      <c r="J687" s="21"/>
      <c r="K687" s="9"/>
      <c r="L687" s="9"/>
      <c r="M687" s="7"/>
      <c r="N687" s="9"/>
    </row>
    <row r="688" spans="1:14">
      <c r="A688" s="21">
        <v>2</v>
      </c>
      <c r="B688" s="38" t="s">
        <v>306</v>
      </c>
      <c r="C688" s="21">
        <v>1</v>
      </c>
      <c r="D688" s="9">
        <v>2500000</v>
      </c>
      <c r="E688" s="9">
        <f t="shared" si="68"/>
        <v>2500000</v>
      </c>
      <c r="F688" s="7">
        <v>5</v>
      </c>
      <c r="G688" s="9">
        <f t="shared" si="69"/>
        <v>500000</v>
      </c>
      <c r="H688" s="21"/>
      <c r="I688" s="38"/>
      <c r="J688" s="21"/>
      <c r="K688" s="9"/>
      <c r="L688" s="9"/>
      <c r="M688" s="7"/>
      <c r="N688" s="9"/>
    </row>
    <row r="689" spans="1:14">
      <c r="A689" s="21">
        <v>3</v>
      </c>
      <c r="B689" s="38" t="s">
        <v>108</v>
      </c>
      <c r="C689" s="21">
        <v>2</v>
      </c>
      <c r="D689" s="9">
        <v>200000</v>
      </c>
      <c r="E689" s="9">
        <f t="shared" si="68"/>
        <v>400000</v>
      </c>
      <c r="F689" s="7">
        <v>5</v>
      </c>
      <c r="G689" s="9">
        <f t="shared" si="69"/>
        <v>80000</v>
      </c>
      <c r="H689" s="21"/>
      <c r="I689" s="38"/>
      <c r="J689" s="21"/>
      <c r="K689" s="9"/>
      <c r="L689" s="9"/>
      <c r="M689" s="7"/>
      <c r="N689" s="9"/>
    </row>
    <row r="690" spans="1:14">
      <c r="A690" s="21">
        <v>4</v>
      </c>
      <c r="B690" s="38" t="s">
        <v>440</v>
      </c>
      <c r="C690" s="21">
        <v>1</v>
      </c>
      <c r="D690" s="9">
        <v>3500000</v>
      </c>
      <c r="E690" s="9">
        <f t="shared" si="68"/>
        <v>3500000</v>
      </c>
      <c r="F690" s="7">
        <v>5</v>
      </c>
      <c r="G690" s="9">
        <f t="shared" si="69"/>
        <v>700000</v>
      </c>
      <c r="H690" s="21"/>
      <c r="I690" s="38"/>
      <c r="J690" s="23"/>
      <c r="K690" s="9"/>
      <c r="L690" s="9"/>
      <c r="M690" s="7"/>
      <c r="N690" s="9"/>
    </row>
    <row r="691" spans="1:14">
      <c r="A691" s="21">
        <v>5</v>
      </c>
      <c r="B691" s="38" t="s">
        <v>441</v>
      </c>
      <c r="C691" s="21">
        <v>39</v>
      </c>
      <c r="D691" s="9">
        <v>500000</v>
      </c>
      <c r="E691" s="9">
        <f t="shared" si="68"/>
        <v>19500000</v>
      </c>
      <c r="F691" s="7">
        <v>5</v>
      </c>
      <c r="G691" s="9">
        <f t="shared" si="69"/>
        <v>3900000</v>
      </c>
      <c r="H691" s="21"/>
      <c r="I691" s="38"/>
      <c r="J691" s="23"/>
      <c r="K691" s="9"/>
      <c r="L691" s="9"/>
      <c r="M691" s="7"/>
      <c r="N691" s="9"/>
    </row>
    <row r="692" spans="1:14">
      <c r="A692" s="21">
        <v>6</v>
      </c>
      <c r="B692" s="38" t="s">
        <v>180</v>
      </c>
      <c r="C692" s="21">
        <v>1</v>
      </c>
      <c r="D692" s="9">
        <v>1500000</v>
      </c>
      <c r="E692" s="9">
        <f t="shared" si="68"/>
        <v>1500000</v>
      </c>
      <c r="F692" s="7">
        <v>5</v>
      </c>
      <c r="G692" s="9">
        <f t="shared" si="69"/>
        <v>300000</v>
      </c>
      <c r="H692" s="21"/>
      <c r="I692" s="38"/>
      <c r="J692" s="23"/>
      <c r="K692" s="9"/>
      <c r="L692" s="9"/>
      <c r="M692" s="7"/>
      <c r="N692" s="9"/>
    </row>
    <row r="693" spans="1:14">
      <c r="A693" s="21">
        <v>7</v>
      </c>
      <c r="B693" s="38" t="s">
        <v>297</v>
      </c>
      <c r="C693" s="21">
        <v>1</v>
      </c>
      <c r="D693" s="9">
        <v>12500000</v>
      </c>
      <c r="E693" s="9">
        <f t="shared" si="68"/>
        <v>12500000</v>
      </c>
      <c r="F693" s="7">
        <v>5</v>
      </c>
      <c r="G693" s="9">
        <f t="shared" si="69"/>
        <v>2500000</v>
      </c>
      <c r="H693" s="21"/>
      <c r="I693" s="38"/>
      <c r="J693" s="23"/>
      <c r="K693" s="9"/>
      <c r="L693" s="9"/>
      <c r="M693" s="7"/>
      <c r="N693" s="9"/>
    </row>
    <row r="694" spans="1:14">
      <c r="A694" s="21">
        <v>8</v>
      </c>
      <c r="B694" s="38" t="s">
        <v>238</v>
      </c>
      <c r="C694" s="21">
        <v>1</v>
      </c>
      <c r="D694" s="9">
        <v>4000000</v>
      </c>
      <c r="E694" s="9">
        <f t="shared" si="68"/>
        <v>4000000</v>
      </c>
      <c r="F694" s="7">
        <v>5</v>
      </c>
      <c r="G694" s="9">
        <f t="shared" si="69"/>
        <v>800000</v>
      </c>
      <c r="H694" s="21"/>
      <c r="I694" s="38"/>
      <c r="J694" s="23"/>
      <c r="K694" s="9"/>
      <c r="L694" s="9"/>
      <c r="M694" s="7"/>
      <c r="N694" s="9"/>
    </row>
    <row r="695" spans="1:14">
      <c r="A695" s="21">
        <v>9</v>
      </c>
      <c r="B695" s="38" t="s">
        <v>97</v>
      </c>
      <c r="C695" s="21">
        <v>1</v>
      </c>
      <c r="D695" s="9">
        <v>100000</v>
      </c>
      <c r="E695" s="9">
        <f t="shared" si="68"/>
        <v>100000</v>
      </c>
      <c r="F695" s="7">
        <v>5</v>
      </c>
      <c r="G695" s="9">
        <f t="shared" si="69"/>
        <v>20000</v>
      </c>
      <c r="H695" s="21"/>
      <c r="I695" s="38"/>
      <c r="J695" s="23"/>
      <c r="K695" s="9"/>
      <c r="L695" s="9"/>
      <c r="M695" s="7"/>
      <c r="N695" s="9"/>
    </row>
    <row r="696" spans="1:14">
      <c r="A696" s="21">
        <v>10</v>
      </c>
      <c r="B696" s="38" t="s">
        <v>101</v>
      </c>
      <c r="C696" s="21">
        <v>13</v>
      </c>
      <c r="D696" s="9">
        <v>900000</v>
      </c>
      <c r="E696" s="9">
        <f t="shared" si="68"/>
        <v>11700000</v>
      </c>
      <c r="F696" s="7">
        <v>5</v>
      </c>
      <c r="G696" s="9">
        <f t="shared" si="69"/>
        <v>2340000</v>
      </c>
      <c r="H696" s="21"/>
      <c r="I696" s="38"/>
      <c r="J696" s="23"/>
      <c r="K696" s="9"/>
      <c r="L696" s="9"/>
      <c r="M696" s="7"/>
      <c r="N696" s="9"/>
    </row>
    <row r="697" spans="1:14">
      <c r="A697" s="21">
        <v>11</v>
      </c>
      <c r="B697" s="38" t="s">
        <v>442</v>
      </c>
      <c r="C697" s="21">
        <v>4</v>
      </c>
      <c r="D697" s="9">
        <v>6000000</v>
      </c>
      <c r="E697" s="9">
        <f t="shared" si="68"/>
        <v>24000000</v>
      </c>
      <c r="F697" s="7">
        <v>5</v>
      </c>
      <c r="G697" s="9">
        <f t="shared" si="69"/>
        <v>4800000</v>
      </c>
      <c r="H697" s="21"/>
      <c r="I697" s="38"/>
      <c r="J697" s="23"/>
      <c r="K697" s="9"/>
      <c r="L697" s="9"/>
      <c r="M697" s="7"/>
      <c r="N697" s="9"/>
    </row>
    <row r="698" spans="1:14">
      <c r="A698" s="21">
        <v>12</v>
      </c>
      <c r="B698" s="38" t="s">
        <v>248</v>
      </c>
      <c r="C698" s="21">
        <v>1</v>
      </c>
      <c r="D698" s="9">
        <v>2500000</v>
      </c>
      <c r="E698" s="9">
        <f t="shared" si="68"/>
        <v>2500000</v>
      </c>
      <c r="F698" s="7">
        <v>5</v>
      </c>
      <c r="G698" s="9">
        <f t="shared" si="69"/>
        <v>500000</v>
      </c>
      <c r="H698" s="21"/>
      <c r="I698" s="38"/>
      <c r="J698" s="23"/>
      <c r="K698" s="9"/>
      <c r="L698" s="9"/>
      <c r="M698" s="7"/>
      <c r="N698" s="9"/>
    </row>
    <row r="699" spans="1:14">
      <c r="A699" s="21">
        <v>13</v>
      </c>
      <c r="B699" s="38" t="s">
        <v>443</v>
      </c>
      <c r="C699" s="21">
        <v>1</v>
      </c>
      <c r="D699" s="9">
        <v>1000000</v>
      </c>
      <c r="E699" s="9">
        <f t="shared" si="68"/>
        <v>1000000</v>
      </c>
      <c r="F699" s="7">
        <v>5</v>
      </c>
      <c r="G699" s="9">
        <f t="shared" si="69"/>
        <v>200000</v>
      </c>
      <c r="H699" s="21"/>
      <c r="I699" s="38"/>
      <c r="J699" s="23"/>
      <c r="K699" s="9"/>
      <c r="L699" s="9"/>
      <c r="M699" s="7"/>
      <c r="N699" s="9"/>
    </row>
    <row r="700" spans="1:14">
      <c r="A700" s="21">
        <v>14</v>
      </c>
      <c r="B700" s="38" t="s">
        <v>251</v>
      </c>
      <c r="C700" s="21">
        <v>1</v>
      </c>
      <c r="D700" s="9">
        <v>4000000</v>
      </c>
      <c r="E700" s="9">
        <f t="shared" si="68"/>
        <v>4000000</v>
      </c>
      <c r="F700" s="7">
        <v>5</v>
      </c>
      <c r="G700" s="9">
        <f t="shared" si="69"/>
        <v>800000</v>
      </c>
      <c r="H700" s="21"/>
      <c r="I700" s="38"/>
      <c r="J700" s="21"/>
      <c r="K700" s="9"/>
      <c r="L700" s="9"/>
      <c r="M700" s="7"/>
      <c r="N700" s="9"/>
    </row>
    <row r="701" spans="1:14">
      <c r="A701" s="21">
        <v>15</v>
      </c>
      <c r="B701" s="38" t="s">
        <v>444</v>
      </c>
      <c r="C701" s="21">
        <v>1</v>
      </c>
      <c r="D701" s="9">
        <v>4000000</v>
      </c>
      <c r="E701" s="9">
        <f t="shared" si="68"/>
        <v>4000000</v>
      </c>
      <c r="F701" s="7">
        <v>5</v>
      </c>
      <c r="G701" s="9">
        <f t="shared" si="69"/>
        <v>800000</v>
      </c>
      <c r="H701" s="23"/>
      <c r="I701" s="40"/>
      <c r="J701" s="23"/>
      <c r="K701" s="9"/>
      <c r="L701" s="9"/>
      <c r="M701" s="7"/>
      <c r="N701" s="9"/>
    </row>
    <row r="702" spans="1:14">
      <c r="A702" s="21">
        <v>16</v>
      </c>
      <c r="B702" s="38" t="s">
        <v>347</v>
      </c>
      <c r="C702" s="21">
        <v>1</v>
      </c>
      <c r="D702" s="9">
        <v>1500000</v>
      </c>
      <c r="E702" s="9">
        <f t="shared" si="68"/>
        <v>1500000</v>
      </c>
      <c r="F702" s="7">
        <v>5</v>
      </c>
      <c r="G702" s="9">
        <f t="shared" si="69"/>
        <v>300000</v>
      </c>
      <c r="H702" s="21"/>
      <c r="I702" s="38"/>
      <c r="J702" s="24"/>
      <c r="K702" s="9"/>
      <c r="L702" s="9"/>
      <c r="M702" s="7"/>
      <c r="N702" s="9"/>
    </row>
    <row r="703" spans="1:14">
      <c r="A703" s="21">
        <v>17</v>
      </c>
      <c r="B703" s="38" t="s">
        <v>445</v>
      </c>
      <c r="C703" s="21">
        <v>1</v>
      </c>
      <c r="D703" s="9">
        <v>500000</v>
      </c>
      <c r="E703" s="9">
        <f t="shared" si="68"/>
        <v>500000</v>
      </c>
      <c r="F703" s="7">
        <v>5</v>
      </c>
      <c r="G703" s="9">
        <f t="shared" si="69"/>
        <v>100000</v>
      </c>
      <c r="H703" s="21"/>
      <c r="I703" s="38"/>
      <c r="J703" s="21"/>
      <c r="K703" s="9"/>
      <c r="L703" s="9"/>
      <c r="M703" s="7"/>
      <c r="N703" s="9"/>
    </row>
    <row r="704" spans="1:14">
      <c r="A704" s="21">
        <v>18</v>
      </c>
      <c r="B704" s="38" t="s">
        <v>446</v>
      </c>
      <c r="C704" s="21">
        <v>1</v>
      </c>
      <c r="D704" s="9">
        <v>900000</v>
      </c>
      <c r="E704" s="9">
        <f t="shared" si="68"/>
        <v>900000</v>
      </c>
      <c r="F704" s="7">
        <v>5</v>
      </c>
      <c r="G704" s="9">
        <f t="shared" si="69"/>
        <v>180000</v>
      </c>
      <c r="H704" s="21"/>
      <c r="I704" s="38"/>
      <c r="J704" s="21"/>
      <c r="K704" s="9"/>
      <c r="L704" s="9"/>
      <c r="M704" s="7"/>
      <c r="N704" s="9"/>
    </row>
    <row r="705" spans="1:14">
      <c r="A705" s="21">
        <v>19</v>
      </c>
      <c r="B705" s="38" t="s">
        <v>93</v>
      </c>
      <c r="C705" s="21">
        <v>1</v>
      </c>
      <c r="D705" s="9">
        <v>1500000</v>
      </c>
      <c r="E705" s="9">
        <f t="shared" si="68"/>
        <v>1500000</v>
      </c>
      <c r="F705" s="7">
        <v>5</v>
      </c>
      <c r="G705" s="9">
        <f t="shared" si="69"/>
        <v>300000</v>
      </c>
      <c r="H705" s="21"/>
      <c r="I705" s="38"/>
      <c r="J705" s="21"/>
      <c r="K705" s="9"/>
      <c r="L705" s="9"/>
      <c r="M705" s="7"/>
      <c r="N705" s="9"/>
    </row>
    <row r="706" spans="1:14">
      <c r="A706" s="21">
        <v>20</v>
      </c>
      <c r="B706" s="38" t="s">
        <v>447</v>
      </c>
      <c r="C706" s="21">
        <v>1</v>
      </c>
      <c r="D706" s="9">
        <v>2500000</v>
      </c>
      <c r="E706" s="9">
        <f t="shared" si="68"/>
        <v>2500000</v>
      </c>
      <c r="F706" s="7">
        <v>5</v>
      </c>
      <c r="G706" s="9">
        <f t="shared" si="69"/>
        <v>500000</v>
      </c>
      <c r="H706" s="21"/>
      <c r="I706" s="38"/>
      <c r="J706" s="21"/>
      <c r="K706" s="9"/>
      <c r="L706" s="9"/>
      <c r="M706" s="7"/>
      <c r="N706" s="9"/>
    </row>
    <row r="707" spans="1:14">
      <c r="A707" s="21">
        <v>21</v>
      </c>
      <c r="B707" s="38" t="s">
        <v>448</v>
      </c>
      <c r="C707" s="21">
        <v>1</v>
      </c>
      <c r="D707" s="9">
        <v>200000</v>
      </c>
      <c r="E707" s="9">
        <f t="shared" si="68"/>
        <v>200000</v>
      </c>
      <c r="F707" s="7">
        <v>5</v>
      </c>
      <c r="G707" s="9">
        <f t="shared" si="69"/>
        <v>40000</v>
      </c>
      <c r="H707" s="21"/>
      <c r="I707" s="38"/>
      <c r="J707" s="21"/>
      <c r="K707" s="9"/>
      <c r="L707" s="9"/>
      <c r="M707" s="7"/>
      <c r="N707" s="9"/>
    </row>
    <row r="708" spans="1:14">
      <c r="A708" s="19"/>
      <c r="B708" s="8"/>
      <c r="C708" s="19"/>
      <c r="D708" s="9"/>
      <c r="E708" s="9"/>
      <c r="F708" s="7"/>
      <c r="G708" s="9"/>
      <c r="H708" s="21"/>
      <c r="I708" s="38"/>
      <c r="J708" s="21"/>
      <c r="K708" s="9"/>
      <c r="L708" s="9"/>
      <c r="M708" s="7"/>
      <c r="N708" s="9"/>
    </row>
    <row r="709" spans="1:14">
      <c r="A709" s="21"/>
      <c r="B709" s="41" t="s">
        <v>457</v>
      </c>
      <c r="C709" s="47"/>
      <c r="D709" s="9"/>
      <c r="E709" s="9"/>
      <c r="F709" s="7"/>
      <c r="G709" s="9"/>
      <c r="H709" s="21"/>
      <c r="I709" s="38"/>
      <c r="J709" s="21"/>
      <c r="K709" s="9"/>
      <c r="L709" s="9"/>
      <c r="M709" s="7"/>
      <c r="N709" s="9"/>
    </row>
    <row r="710" spans="1:14">
      <c r="A710" s="21">
        <v>1</v>
      </c>
      <c r="B710" s="38" t="s">
        <v>439</v>
      </c>
      <c r="C710" s="21">
        <v>1</v>
      </c>
      <c r="D710" s="9">
        <v>6000000</v>
      </c>
      <c r="E710" s="9">
        <f t="shared" ref="E710:E730" si="70">C710*D710</f>
        <v>6000000</v>
      </c>
      <c r="F710" s="7">
        <v>5</v>
      </c>
      <c r="G710" s="9">
        <f t="shared" ref="G710:G730" si="71">E710/F710</f>
        <v>1200000</v>
      </c>
      <c r="H710" s="21"/>
      <c r="I710" s="38"/>
      <c r="J710" s="23"/>
      <c r="K710" s="9"/>
      <c r="L710" s="9"/>
      <c r="M710" s="7"/>
      <c r="N710" s="9"/>
    </row>
    <row r="711" spans="1:14">
      <c r="A711" s="21">
        <v>2</v>
      </c>
      <c r="B711" s="38" t="s">
        <v>306</v>
      </c>
      <c r="C711" s="21">
        <v>1</v>
      </c>
      <c r="D711" s="9">
        <v>2500000</v>
      </c>
      <c r="E711" s="9">
        <f t="shared" si="70"/>
        <v>2500000</v>
      </c>
      <c r="F711" s="7">
        <v>5</v>
      </c>
      <c r="G711" s="9">
        <f t="shared" si="71"/>
        <v>500000</v>
      </c>
      <c r="H711" s="21"/>
      <c r="I711" s="38"/>
      <c r="J711" s="23"/>
      <c r="K711" s="9"/>
      <c r="L711" s="9"/>
      <c r="M711" s="7"/>
      <c r="N711" s="9"/>
    </row>
    <row r="712" spans="1:14">
      <c r="A712" s="21">
        <v>3</v>
      </c>
      <c r="B712" s="38" t="s">
        <v>108</v>
      </c>
      <c r="C712" s="21">
        <v>2</v>
      </c>
      <c r="D712" s="9">
        <v>200000</v>
      </c>
      <c r="E712" s="9">
        <f t="shared" si="70"/>
        <v>400000</v>
      </c>
      <c r="F712" s="7">
        <v>5</v>
      </c>
      <c r="G712" s="9">
        <f t="shared" si="71"/>
        <v>80000</v>
      </c>
      <c r="H712" s="21"/>
      <c r="I712" s="38"/>
      <c r="J712" s="23"/>
      <c r="K712" s="9"/>
      <c r="L712" s="9"/>
      <c r="M712" s="7"/>
      <c r="N712" s="9"/>
    </row>
    <row r="713" spans="1:14">
      <c r="A713" s="21">
        <v>4</v>
      </c>
      <c r="B713" s="38" t="s">
        <v>440</v>
      </c>
      <c r="C713" s="21">
        <v>1</v>
      </c>
      <c r="D713" s="9">
        <v>3500000</v>
      </c>
      <c r="E713" s="9">
        <f t="shared" si="70"/>
        <v>3500000</v>
      </c>
      <c r="F713" s="7">
        <v>5</v>
      </c>
      <c r="G713" s="9">
        <f t="shared" si="71"/>
        <v>700000</v>
      </c>
      <c r="H713" s="21"/>
      <c r="I713" s="38"/>
      <c r="J713" s="23"/>
      <c r="K713" s="9"/>
      <c r="L713" s="9"/>
      <c r="M713" s="7"/>
      <c r="N713" s="9"/>
    </row>
    <row r="714" spans="1:14">
      <c r="A714" s="21">
        <v>5</v>
      </c>
      <c r="B714" s="38" t="s">
        <v>441</v>
      </c>
      <c r="C714" s="23">
        <v>39</v>
      </c>
      <c r="D714" s="9">
        <v>500000</v>
      </c>
      <c r="E714" s="9">
        <f t="shared" si="70"/>
        <v>19500000</v>
      </c>
      <c r="F714" s="7">
        <v>5</v>
      </c>
      <c r="G714" s="9">
        <f t="shared" si="71"/>
        <v>3900000</v>
      </c>
      <c r="H714" s="21"/>
      <c r="I714" s="38"/>
      <c r="J714" s="23"/>
      <c r="K714" s="9"/>
      <c r="L714" s="9"/>
      <c r="M714" s="7"/>
      <c r="N714" s="9"/>
    </row>
    <row r="715" spans="1:14">
      <c r="A715" s="21">
        <v>6</v>
      </c>
      <c r="B715" s="38" t="s">
        <v>180</v>
      </c>
      <c r="C715" s="21">
        <v>1</v>
      </c>
      <c r="D715" s="9">
        <v>1500000</v>
      </c>
      <c r="E715" s="9">
        <f t="shared" si="70"/>
        <v>1500000</v>
      </c>
      <c r="F715" s="7">
        <v>5</v>
      </c>
      <c r="G715" s="9">
        <f t="shared" si="71"/>
        <v>300000</v>
      </c>
      <c r="H715" s="21"/>
      <c r="I715" s="38"/>
      <c r="J715" s="23"/>
      <c r="K715" s="9"/>
      <c r="L715" s="9"/>
      <c r="M715" s="7"/>
      <c r="N715" s="9"/>
    </row>
    <row r="716" spans="1:14">
      <c r="A716" s="21">
        <v>7</v>
      </c>
      <c r="B716" s="38" t="s">
        <v>297</v>
      </c>
      <c r="C716" s="21">
        <v>1</v>
      </c>
      <c r="D716" s="9">
        <v>12500000</v>
      </c>
      <c r="E716" s="9">
        <f t="shared" si="70"/>
        <v>12500000</v>
      </c>
      <c r="F716" s="7">
        <v>5</v>
      </c>
      <c r="G716" s="9">
        <f t="shared" si="71"/>
        <v>2500000</v>
      </c>
      <c r="H716" s="21"/>
      <c r="I716" s="38"/>
      <c r="J716" s="23"/>
      <c r="K716" s="9"/>
      <c r="L716" s="9"/>
      <c r="M716" s="7"/>
      <c r="N716" s="9"/>
    </row>
    <row r="717" spans="1:14">
      <c r="A717" s="21">
        <v>8</v>
      </c>
      <c r="B717" s="38" t="s">
        <v>238</v>
      </c>
      <c r="C717" s="21">
        <v>1</v>
      </c>
      <c r="D717" s="9">
        <v>4000000</v>
      </c>
      <c r="E717" s="9">
        <f t="shared" si="70"/>
        <v>4000000</v>
      </c>
      <c r="F717" s="7">
        <v>5</v>
      </c>
      <c r="G717" s="9">
        <f t="shared" si="71"/>
        <v>800000</v>
      </c>
      <c r="H717" s="21"/>
      <c r="I717" s="38"/>
      <c r="J717" s="23"/>
      <c r="K717" s="9"/>
      <c r="L717" s="9"/>
      <c r="M717" s="7"/>
      <c r="N717" s="9"/>
    </row>
    <row r="718" spans="1:14">
      <c r="A718" s="21">
        <v>9</v>
      </c>
      <c r="B718" s="38" t="s">
        <v>97</v>
      </c>
      <c r="C718" s="21">
        <v>1</v>
      </c>
      <c r="D718" s="9">
        <v>100000</v>
      </c>
      <c r="E718" s="9">
        <f t="shared" si="70"/>
        <v>100000</v>
      </c>
      <c r="F718" s="7">
        <v>5</v>
      </c>
      <c r="G718" s="9">
        <f t="shared" si="71"/>
        <v>20000</v>
      </c>
      <c r="H718" s="21"/>
      <c r="I718" s="38"/>
      <c r="J718" s="23"/>
      <c r="K718" s="9"/>
      <c r="L718" s="9"/>
      <c r="M718" s="7"/>
      <c r="N718" s="9"/>
    </row>
    <row r="719" spans="1:14">
      <c r="A719" s="21">
        <v>10</v>
      </c>
      <c r="B719" s="38" t="s">
        <v>101</v>
      </c>
      <c r="C719" s="23">
        <v>13</v>
      </c>
      <c r="D719" s="9">
        <v>900000</v>
      </c>
      <c r="E719" s="9">
        <f t="shared" si="70"/>
        <v>11700000</v>
      </c>
      <c r="F719" s="7">
        <v>5</v>
      </c>
      <c r="G719" s="9">
        <f t="shared" si="71"/>
        <v>2340000</v>
      </c>
      <c r="H719" s="21"/>
      <c r="I719" s="38"/>
      <c r="J719" s="23"/>
      <c r="K719" s="9"/>
      <c r="L719" s="9"/>
      <c r="M719" s="7"/>
      <c r="N719" s="9"/>
    </row>
    <row r="720" spans="1:14">
      <c r="A720" s="21">
        <v>11</v>
      </c>
      <c r="B720" s="38" t="s">
        <v>442</v>
      </c>
      <c r="C720" s="23">
        <v>4</v>
      </c>
      <c r="D720" s="9">
        <v>6000000</v>
      </c>
      <c r="E720" s="9">
        <f t="shared" si="70"/>
        <v>24000000</v>
      </c>
      <c r="F720" s="7">
        <v>5</v>
      </c>
      <c r="G720" s="9">
        <f t="shared" si="71"/>
        <v>4800000</v>
      </c>
      <c r="H720" s="21"/>
      <c r="I720" s="38"/>
      <c r="J720" s="23"/>
      <c r="K720" s="9"/>
      <c r="L720" s="9"/>
      <c r="M720" s="7"/>
      <c r="N720" s="9"/>
    </row>
    <row r="721" spans="1:14">
      <c r="A721" s="21">
        <v>12</v>
      </c>
      <c r="B721" s="38" t="s">
        <v>248</v>
      </c>
      <c r="C721" s="23">
        <v>1</v>
      </c>
      <c r="D721" s="9">
        <v>2500000</v>
      </c>
      <c r="E721" s="9">
        <f t="shared" si="70"/>
        <v>2500000</v>
      </c>
      <c r="F721" s="7">
        <v>5</v>
      </c>
      <c r="G721" s="9">
        <f t="shared" si="71"/>
        <v>500000</v>
      </c>
      <c r="H721" s="19"/>
      <c r="I721" s="8" t="s">
        <v>475</v>
      </c>
      <c r="J721" s="19"/>
      <c r="K721" s="9"/>
      <c r="L721" s="9"/>
      <c r="M721" s="7"/>
      <c r="N721" s="9"/>
    </row>
    <row r="722" spans="1:14">
      <c r="A722" s="21">
        <v>13</v>
      </c>
      <c r="B722" s="38" t="s">
        <v>443</v>
      </c>
      <c r="C722" s="23">
        <v>1</v>
      </c>
      <c r="D722" s="9">
        <v>1500000</v>
      </c>
      <c r="E722" s="9">
        <f t="shared" si="70"/>
        <v>1500000</v>
      </c>
      <c r="F722" s="7">
        <v>5</v>
      </c>
      <c r="G722" s="9">
        <f t="shared" si="71"/>
        <v>300000</v>
      </c>
      <c r="H722" s="19"/>
      <c r="I722" s="8"/>
      <c r="J722" s="19"/>
      <c r="K722" s="9"/>
      <c r="L722" s="9"/>
      <c r="M722" s="7"/>
      <c r="N722" s="9"/>
    </row>
    <row r="723" spans="1:14">
      <c r="A723" s="21">
        <v>14</v>
      </c>
      <c r="B723" s="38" t="s">
        <v>251</v>
      </c>
      <c r="C723" s="23">
        <v>1</v>
      </c>
      <c r="D723" s="9">
        <v>4000000</v>
      </c>
      <c r="E723" s="9">
        <f t="shared" si="70"/>
        <v>4000000</v>
      </c>
      <c r="F723" s="7">
        <v>5</v>
      </c>
      <c r="G723" s="9">
        <f t="shared" si="71"/>
        <v>800000</v>
      </c>
      <c r="H723" s="19"/>
      <c r="I723" s="8"/>
      <c r="J723" s="19"/>
      <c r="K723" s="9"/>
      <c r="L723" s="9"/>
      <c r="M723" s="7"/>
      <c r="N723" s="9"/>
    </row>
    <row r="724" spans="1:14">
      <c r="A724" s="21">
        <v>15</v>
      </c>
      <c r="B724" s="38" t="s">
        <v>444</v>
      </c>
      <c r="C724" s="23">
        <v>1</v>
      </c>
      <c r="D724" s="9">
        <v>4000000</v>
      </c>
      <c r="E724" s="9">
        <f t="shared" si="70"/>
        <v>4000000</v>
      </c>
      <c r="F724" s="7">
        <v>5</v>
      </c>
      <c r="G724" s="9">
        <f t="shared" si="71"/>
        <v>800000</v>
      </c>
      <c r="H724" s="19"/>
      <c r="I724" s="8"/>
      <c r="J724" s="19"/>
      <c r="K724" s="9"/>
      <c r="L724" s="9"/>
      <c r="M724" s="7"/>
      <c r="N724" s="9"/>
    </row>
    <row r="725" spans="1:14">
      <c r="A725" s="21">
        <v>16</v>
      </c>
      <c r="B725" s="38" t="s">
        <v>347</v>
      </c>
      <c r="C725" s="23">
        <v>1</v>
      </c>
      <c r="D725" s="9">
        <v>1500000</v>
      </c>
      <c r="E725" s="9">
        <f t="shared" si="70"/>
        <v>1500000</v>
      </c>
      <c r="F725" s="7">
        <v>5</v>
      </c>
      <c r="G725" s="9">
        <f t="shared" si="71"/>
        <v>300000</v>
      </c>
      <c r="H725" s="19">
        <v>4</v>
      </c>
      <c r="I725" s="8" t="s">
        <v>104</v>
      </c>
      <c r="J725" s="19">
        <v>1</v>
      </c>
      <c r="K725" s="9">
        <v>12500000</v>
      </c>
      <c r="L725" s="9">
        <f t="shared" ref="L725:L729" si="72">J725*K725</f>
        <v>12500000</v>
      </c>
      <c r="M725" s="7">
        <v>5</v>
      </c>
      <c r="N725" s="9">
        <f t="shared" ref="N725:N729" si="73">L725/M725</f>
        <v>2500000</v>
      </c>
    </row>
    <row r="726" spans="1:14">
      <c r="A726" s="21">
        <v>17</v>
      </c>
      <c r="B726" s="38" t="s">
        <v>445</v>
      </c>
      <c r="C726" s="23">
        <v>1</v>
      </c>
      <c r="D726" s="9">
        <v>500000</v>
      </c>
      <c r="E726" s="9">
        <f t="shared" si="70"/>
        <v>500000</v>
      </c>
      <c r="F726" s="7">
        <v>5</v>
      </c>
      <c r="G726" s="9">
        <f t="shared" si="71"/>
        <v>100000</v>
      </c>
      <c r="H726" s="19"/>
      <c r="I726" s="8"/>
      <c r="J726" s="19"/>
      <c r="K726" s="9"/>
      <c r="L726" s="9"/>
      <c r="M726" s="7"/>
      <c r="N726" s="9"/>
    </row>
    <row r="727" spans="1:14">
      <c r="A727" s="21">
        <v>18</v>
      </c>
      <c r="B727" s="38" t="s">
        <v>446</v>
      </c>
      <c r="C727" s="23">
        <v>1</v>
      </c>
      <c r="D727" s="9">
        <v>900000</v>
      </c>
      <c r="E727" s="9">
        <f t="shared" si="70"/>
        <v>900000</v>
      </c>
      <c r="F727" s="7">
        <v>5</v>
      </c>
      <c r="G727" s="9">
        <f t="shared" si="71"/>
        <v>180000</v>
      </c>
      <c r="H727" s="20"/>
      <c r="I727" s="33"/>
      <c r="J727" s="20"/>
      <c r="K727" s="9"/>
      <c r="L727" s="9"/>
      <c r="M727" s="7"/>
      <c r="N727" s="9"/>
    </row>
    <row r="728" spans="1:14">
      <c r="A728" s="21">
        <v>19</v>
      </c>
      <c r="B728" s="38" t="s">
        <v>93</v>
      </c>
      <c r="C728" s="23">
        <v>1</v>
      </c>
      <c r="D728" s="9">
        <v>1500000</v>
      </c>
      <c r="E728" s="9">
        <f t="shared" si="70"/>
        <v>1500000</v>
      </c>
      <c r="F728" s="7">
        <v>5</v>
      </c>
      <c r="G728" s="9">
        <f t="shared" si="71"/>
        <v>300000</v>
      </c>
      <c r="H728" s="19"/>
      <c r="I728" s="8"/>
      <c r="J728" s="19"/>
      <c r="K728" s="9"/>
      <c r="L728" s="9"/>
      <c r="M728" s="7"/>
      <c r="N728" s="9"/>
    </row>
    <row r="729" spans="1:14">
      <c r="A729" s="21">
        <v>20</v>
      </c>
      <c r="B729" s="38" t="s">
        <v>447</v>
      </c>
      <c r="C729" s="23">
        <v>1</v>
      </c>
      <c r="D729" s="9">
        <v>2500000</v>
      </c>
      <c r="E729" s="9">
        <f t="shared" si="70"/>
        <v>2500000</v>
      </c>
      <c r="F729" s="7">
        <v>5</v>
      </c>
      <c r="G729" s="9">
        <f t="shared" si="71"/>
        <v>500000</v>
      </c>
      <c r="H729" s="19">
        <v>8</v>
      </c>
      <c r="I729" s="8" t="s">
        <v>138</v>
      </c>
      <c r="J729" s="19">
        <v>1</v>
      </c>
      <c r="K729" s="9">
        <v>900000</v>
      </c>
      <c r="L729" s="9">
        <f t="shared" si="72"/>
        <v>900000</v>
      </c>
      <c r="M729" s="7">
        <v>5</v>
      </c>
      <c r="N729" s="9">
        <f t="shared" si="73"/>
        <v>180000</v>
      </c>
    </row>
    <row r="730" spans="1:14">
      <c r="A730" s="21">
        <v>21</v>
      </c>
      <c r="B730" s="38" t="s">
        <v>448</v>
      </c>
      <c r="C730" s="23">
        <v>1</v>
      </c>
      <c r="D730" s="9">
        <v>200000</v>
      </c>
      <c r="E730" s="9">
        <f t="shared" si="70"/>
        <v>200000</v>
      </c>
      <c r="F730" s="7">
        <v>5</v>
      </c>
      <c r="G730" s="9">
        <f t="shared" si="71"/>
        <v>40000</v>
      </c>
      <c r="H730" s="19"/>
      <c r="I730" s="8"/>
      <c r="J730" s="19"/>
      <c r="K730" s="9"/>
      <c r="L730" s="9"/>
      <c r="M730" s="7"/>
      <c r="N730" s="9"/>
    </row>
    <row r="731" spans="1:14">
      <c r="A731" s="21"/>
      <c r="B731" s="38"/>
      <c r="C731" s="47"/>
      <c r="D731" s="9"/>
      <c r="E731" s="9"/>
      <c r="F731" s="7"/>
      <c r="G731" s="9"/>
      <c r="H731" s="21"/>
      <c r="I731" s="38" t="s">
        <v>479</v>
      </c>
      <c r="J731" s="21"/>
      <c r="K731" s="9"/>
      <c r="L731" s="9"/>
      <c r="M731" s="7"/>
      <c r="N731" s="9"/>
    </row>
    <row r="732" spans="1:14">
      <c r="A732" s="21"/>
      <c r="B732" s="38" t="s">
        <v>458</v>
      </c>
      <c r="C732" s="47"/>
      <c r="D732" s="9"/>
      <c r="E732" s="9"/>
      <c r="F732" s="7"/>
      <c r="G732" s="9"/>
      <c r="H732" s="19"/>
      <c r="I732" s="8"/>
      <c r="J732" s="19"/>
      <c r="K732" s="9"/>
      <c r="L732" s="9"/>
      <c r="M732" s="7"/>
      <c r="N732" s="9"/>
    </row>
    <row r="733" spans="1:14">
      <c r="A733" s="21">
        <v>1</v>
      </c>
      <c r="B733" s="38" t="s">
        <v>325</v>
      </c>
      <c r="C733" s="21">
        <v>1</v>
      </c>
      <c r="D733" s="9">
        <v>8000000</v>
      </c>
      <c r="E733" s="9">
        <f t="shared" ref="E733:E753" si="74">C733*D733</f>
        <v>8000000</v>
      </c>
      <c r="F733" s="7">
        <v>5</v>
      </c>
      <c r="G733" s="9">
        <f t="shared" ref="G733:G753" si="75">E733/F733</f>
        <v>1600000</v>
      </c>
      <c r="H733" s="19"/>
      <c r="I733" s="8"/>
      <c r="J733" s="19"/>
      <c r="K733" s="9"/>
      <c r="L733" s="9"/>
      <c r="M733" s="7"/>
      <c r="N733" s="9"/>
    </row>
    <row r="734" spans="1:14">
      <c r="A734" s="21">
        <v>2</v>
      </c>
      <c r="B734" s="38" t="s">
        <v>306</v>
      </c>
      <c r="C734" s="21">
        <v>1</v>
      </c>
      <c r="D734" s="9">
        <v>2500000</v>
      </c>
      <c r="E734" s="9">
        <f t="shared" si="74"/>
        <v>2500000</v>
      </c>
      <c r="F734" s="7">
        <v>5</v>
      </c>
      <c r="G734" s="9">
        <f t="shared" si="75"/>
        <v>500000</v>
      </c>
      <c r="H734" s="19"/>
      <c r="I734" s="8"/>
      <c r="J734" s="19"/>
      <c r="K734" s="9"/>
      <c r="L734" s="9"/>
      <c r="M734" s="7"/>
      <c r="N734" s="9"/>
    </row>
    <row r="735" spans="1:14">
      <c r="A735" s="21">
        <v>3</v>
      </c>
      <c r="B735" s="38" t="s">
        <v>108</v>
      </c>
      <c r="C735" s="21">
        <v>2</v>
      </c>
      <c r="D735" s="9">
        <v>200000</v>
      </c>
      <c r="E735" s="9">
        <f t="shared" si="74"/>
        <v>400000</v>
      </c>
      <c r="F735" s="7">
        <v>5</v>
      </c>
      <c r="G735" s="9">
        <f t="shared" si="75"/>
        <v>80000</v>
      </c>
      <c r="H735" s="19"/>
      <c r="I735" s="8"/>
      <c r="J735" s="19"/>
      <c r="K735" s="9"/>
      <c r="L735" s="9"/>
      <c r="M735" s="7"/>
      <c r="N735" s="9"/>
    </row>
    <row r="736" spans="1:14">
      <c r="A736" s="21">
        <v>4</v>
      </c>
      <c r="B736" s="38" t="s">
        <v>440</v>
      </c>
      <c r="C736" s="21">
        <v>1</v>
      </c>
      <c r="D736" s="9">
        <v>3500000</v>
      </c>
      <c r="E736" s="9">
        <f t="shared" si="74"/>
        <v>3500000</v>
      </c>
      <c r="F736" s="7">
        <v>5</v>
      </c>
      <c r="G736" s="9">
        <f t="shared" si="75"/>
        <v>700000</v>
      </c>
      <c r="H736" s="19"/>
      <c r="I736" s="8"/>
      <c r="J736" s="19"/>
      <c r="K736" s="9"/>
      <c r="L736" s="9"/>
      <c r="M736" s="7"/>
      <c r="N736" s="9"/>
    </row>
    <row r="737" spans="1:14">
      <c r="A737" s="21">
        <v>5</v>
      </c>
      <c r="B737" s="38" t="s">
        <v>441</v>
      </c>
      <c r="C737" s="23">
        <v>39</v>
      </c>
      <c r="D737" s="9">
        <v>500000</v>
      </c>
      <c r="E737" s="9">
        <f t="shared" si="74"/>
        <v>19500000</v>
      </c>
      <c r="F737" s="7">
        <v>5</v>
      </c>
      <c r="G737" s="9">
        <f t="shared" si="75"/>
        <v>3900000</v>
      </c>
      <c r="H737" s="19"/>
      <c r="I737" s="8"/>
      <c r="J737" s="19"/>
      <c r="K737" s="9"/>
      <c r="L737" s="9"/>
      <c r="M737" s="7"/>
      <c r="N737" s="9"/>
    </row>
    <row r="738" spans="1:14">
      <c r="A738" s="21">
        <v>6</v>
      </c>
      <c r="B738" s="38" t="s">
        <v>180</v>
      </c>
      <c r="C738" s="21">
        <v>1</v>
      </c>
      <c r="D738" s="9">
        <v>1500000</v>
      </c>
      <c r="E738" s="9">
        <f t="shared" si="74"/>
        <v>1500000</v>
      </c>
      <c r="F738" s="7">
        <v>5</v>
      </c>
      <c r="G738" s="9">
        <f t="shared" si="75"/>
        <v>300000</v>
      </c>
      <c r="H738" s="19"/>
      <c r="I738" s="8"/>
      <c r="J738" s="19"/>
      <c r="K738" s="9"/>
      <c r="L738" s="9"/>
      <c r="M738" s="7"/>
      <c r="N738" s="9"/>
    </row>
    <row r="739" spans="1:14">
      <c r="A739" s="21">
        <v>7</v>
      </c>
      <c r="B739" s="38" t="s">
        <v>297</v>
      </c>
      <c r="C739" s="21">
        <v>1</v>
      </c>
      <c r="D739" s="9">
        <v>12500000</v>
      </c>
      <c r="E739" s="9">
        <f t="shared" si="74"/>
        <v>12500000</v>
      </c>
      <c r="F739" s="7">
        <v>5</v>
      </c>
      <c r="G739" s="9">
        <f t="shared" si="75"/>
        <v>2500000</v>
      </c>
      <c r="H739" s="19"/>
      <c r="I739" s="8"/>
      <c r="J739" s="19"/>
      <c r="K739" s="9"/>
      <c r="L739" s="9"/>
      <c r="M739" s="7"/>
      <c r="N739" s="9"/>
    </row>
    <row r="740" spans="1:14">
      <c r="A740" s="21">
        <v>8</v>
      </c>
      <c r="B740" s="38" t="s">
        <v>238</v>
      </c>
      <c r="C740" s="21">
        <v>1</v>
      </c>
      <c r="D740" s="9">
        <v>4000000</v>
      </c>
      <c r="E740" s="9">
        <f t="shared" si="74"/>
        <v>4000000</v>
      </c>
      <c r="F740" s="7">
        <v>5</v>
      </c>
      <c r="G740" s="9">
        <f t="shared" si="75"/>
        <v>800000</v>
      </c>
      <c r="H740" s="19">
        <v>9</v>
      </c>
      <c r="I740" s="8" t="s">
        <v>175</v>
      </c>
      <c r="J740" s="19">
        <v>2</v>
      </c>
      <c r="K740" s="9">
        <v>6000000</v>
      </c>
      <c r="L740" s="9">
        <f t="shared" ref="L740:L750" si="76">J740*K740</f>
        <v>12000000</v>
      </c>
      <c r="M740" s="7">
        <v>5</v>
      </c>
      <c r="N740" s="9">
        <f t="shared" ref="N740:N750" si="77">L740/M740</f>
        <v>2400000</v>
      </c>
    </row>
    <row r="741" spans="1:14">
      <c r="A741" s="21">
        <v>9</v>
      </c>
      <c r="B741" s="38" t="s">
        <v>97</v>
      </c>
      <c r="C741" s="21">
        <v>1</v>
      </c>
      <c r="D741" s="9">
        <v>100000</v>
      </c>
      <c r="E741" s="9">
        <f t="shared" si="74"/>
        <v>100000</v>
      </c>
      <c r="F741" s="7">
        <v>5</v>
      </c>
      <c r="G741" s="9">
        <f t="shared" si="75"/>
        <v>20000</v>
      </c>
      <c r="H741" s="19">
        <v>10</v>
      </c>
      <c r="I741" s="8" t="s">
        <v>175</v>
      </c>
      <c r="J741" s="19">
        <v>1</v>
      </c>
      <c r="K741" s="9">
        <v>6000000</v>
      </c>
      <c r="L741" s="9">
        <f t="shared" si="76"/>
        <v>6000000</v>
      </c>
      <c r="M741" s="7">
        <v>5</v>
      </c>
      <c r="N741" s="9">
        <f t="shared" si="77"/>
        <v>1200000</v>
      </c>
    </row>
    <row r="742" spans="1:14">
      <c r="A742" s="21">
        <v>10</v>
      </c>
      <c r="B742" s="38" t="s">
        <v>101</v>
      </c>
      <c r="C742" s="23">
        <v>13</v>
      </c>
      <c r="D742" s="9">
        <v>900000</v>
      </c>
      <c r="E742" s="9">
        <f t="shared" si="74"/>
        <v>11700000</v>
      </c>
      <c r="F742" s="7">
        <v>5</v>
      </c>
      <c r="G742" s="9">
        <f t="shared" si="75"/>
        <v>2340000</v>
      </c>
      <c r="H742" s="19">
        <v>11</v>
      </c>
      <c r="I742" s="8" t="s">
        <v>482</v>
      </c>
      <c r="J742" s="19">
        <v>1</v>
      </c>
      <c r="K742" s="9">
        <v>6000000</v>
      </c>
      <c r="L742" s="9">
        <f t="shared" si="76"/>
        <v>6000000</v>
      </c>
      <c r="M742" s="7">
        <v>5</v>
      </c>
      <c r="N742" s="9">
        <f t="shared" si="77"/>
        <v>1200000</v>
      </c>
    </row>
    <row r="743" spans="1:14">
      <c r="A743" s="21">
        <v>11</v>
      </c>
      <c r="B743" s="38" t="s">
        <v>442</v>
      </c>
      <c r="C743" s="23">
        <v>4</v>
      </c>
      <c r="D743" s="9">
        <v>6000000</v>
      </c>
      <c r="E743" s="9">
        <f t="shared" si="74"/>
        <v>24000000</v>
      </c>
      <c r="F743" s="7">
        <v>5</v>
      </c>
      <c r="G743" s="9">
        <f t="shared" si="75"/>
        <v>4800000</v>
      </c>
      <c r="H743" s="19">
        <v>12</v>
      </c>
      <c r="I743" s="8" t="s">
        <v>483</v>
      </c>
      <c r="J743" s="19">
        <v>2</v>
      </c>
      <c r="K743" s="9">
        <v>900000</v>
      </c>
      <c r="L743" s="9">
        <f t="shared" si="76"/>
        <v>1800000</v>
      </c>
      <c r="M743" s="7">
        <v>5</v>
      </c>
      <c r="N743" s="9">
        <f t="shared" si="77"/>
        <v>360000</v>
      </c>
    </row>
    <row r="744" spans="1:14">
      <c r="A744" s="21">
        <v>12</v>
      </c>
      <c r="B744" s="38" t="s">
        <v>248</v>
      </c>
      <c r="C744" s="23">
        <v>1</v>
      </c>
      <c r="D744" s="9">
        <v>2500000</v>
      </c>
      <c r="E744" s="9">
        <f t="shared" si="74"/>
        <v>2500000</v>
      </c>
      <c r="F744" s="7">
        <v>5</v>
      </c>
      <c r="G744" s="9">
        <f t="shared" si="75"/>
        <v>500000</v>
      </c>
      <c r="H744" s="19"/>
      <c r="I744" s="8"/>
      <c r="J744" s="19"/>
      <c r="K744" s="9"/>
      <c r="L744" s="9"/>
      <c r="M744" s="7"/>
      <c r="N744" s="9"/>
    </row>
    <row r="745" spans="1:14">
      <c r="A745" s="21">
        <v>13</v>
      </c>
      <c r="B745" s="38" t="s">
        <v>443</v>
      </c>
      <c r="C745" s="23">
        <v>1</v>
      </c>
      <c r="D745" s="9">
        <v>1500000</v>
      </c>
      <c r="E745" s="9">
        <f t="shared" si="74"/>
        <v>1500000</v>
      </c>
      <c r="F745" s="7">
        <v>5</v>
      </c>
      <c r="G745" s="9">
        <f t="shared" si="75"/>
        <v>300000</v>
      </c>
      <c r="H745" s="19"/>
      <c r="I745" s="8"/>
      <c r="J745" s="19"/>
      <c r="K745" s="9"/>
      <c r="L745" s="9"/>
      <c r="M745" s="7"/>
      <c r="N745" s="9"/>
    </row>
    <row r="746" spans="1:14">
      <c r="A746" s="21">
        <v>14</v>
      </c>
      <c r="B746" s="38" t="s">
        <v>251</v>
      </c>
      <c r="C746" s="23">
        <v>1</v>
      </c>
      <c r="D746" s="9">
        <v>4000000</v>
      </c>
      <c r="E746" s="9">
        <f t="shared" si="74"/>
        <v>4000000</v>
      </c>
      <c r="F746" s="7">
        <v>5</v>
      </c>
      <c r="G746" s="9">
        <f t="shared" si="75"/>
        <v>800000</v>
      </c>
      <c r="H746" s="19"/>
      <c r="I746" s="8"/>
      <c r="J746" s="19"/>
      <c r="K746" s="9"/>
      <c r="L746" s="9"/>
      <c r="M746" s="7"/>
      <c r="N746" s="9"/>
    </row>
    <row r="747" spans="1:14">
      <c r="A747" s="21">
        <v>15</v>
      </c>
      <c r="B747" s="38" t="s">
        <v>444</v>
      </c>
      <c r="C747" s="23">
        <v>1</v>
      </c>
      <c r="D747" s="9">
        <v>4000000</v>
      </c>
      <c r="E747" s="9">
        <f t="shared" si="74"/>
        <v>4000000</v>
      </c>
      <c r="F747" s="7">
        <v>5</v>
      </c>
      <c r="G747" s="9">
        <f t="shared" si="75"/>
        <v>800000</v>
      </c>
      <c r="H747" s="19"/>
      <c r="I747" s="8"/>
      <c r="J747" s="19"/>
      <c r="K747" s="9"/>
      <c r="L747" s="9"/>
      <c r="M747" s="7"/>
      <c r="N747" s="9"/>
    </row>
    <row r="748" spans="1:14">
      <c r="A748" s="21">
        <v>16</v>
      </c>
      <c r="B748" s="38" t="s">
        <v>347</v>
      </c>
      <c r="C748" s="23">
        <v>1</v>
      </c>
      <c r="D748" s="9">
        <v>1500000</v>
      </c>
      <c r="E748" s="9">
        <f t="shared" si="74"/>
        <v>1500000</v>
      </c>
      <c r="F748" s="7">
        <v>5</v>
      </c>
      <c r="G748" s="9">
        <f t="shared" si="75"/>
        <v>300000</v>
      </c>
      <c r="H748" s="19"/>
      <c r="I748" s="8"/>
      <c r="J748" s="19"/>
      <c r="K748" s="9"/>
      <c r="L748" s="9"/>
      <c r="M748" s="7"/>
      <c r="N748" s="9"/>
    </row>
    <row r="749" spans="1:14">
      <c r="A749" s="21">
        <v>17</v>
      </c>
      <c r="B749" s="38" t="s">
        <v>445</v>
      </c>
      <c r="C749" s="23">
        <v>1</v>
      </c>
      <c r="D749" s="9">
        <v>500000</v>
      </c>
      <c r="E749" s="9">
        <f t="shared" si="74"/>
        <v>500000</v>
      </c>
      <c r="F749" s="7">
        <v>5</v>
      </c>
      <c r="G749" s="9">
        <f t="shared" si="75"/>
        <v>100000</v>
      </c>
      <c r="H749" s="19">
        <v>18</v>
      </c>
      <c r="I749" s="8" t="s">
        <v>486</v>
      </c>
      <c r="J749" s="19">
        <v>1</v>
      </c>
      <c r="K749" s="9">
        <v>2500000</v>
      </c>
      <c r="L749" s="9">
        <f t="shared" si="76"/>
        <v>2500000</v>
      </c>
      <c r="M749" s="7">
        <v>5</v>
      </c>
      <c r="N749" s="9">
        <f t="shared" si="77"/>
        <v>500000</v>
      </c>
    </row>
    <row r="750" spans="1:14">
      <c r="A750" s="21">
        <v>18</v>
      </c>
      <c r="B750" s="38" t="s">
        <v>446</v>
      </c>
      <c r="C750" s="23">
        <v>1</v>
      </c>
      <c r="D750" s="9">
        <v>900000</v>
      </c>
      <c r="E750" s="9">
        <f t="shared" si="74"/>
        <v>900000</v>
      </c>
      <c r="F750" s="7">
        <v>5</v>
      </c>
      <c r="G750" s="9">
        <f t="shared" si="75"/>
        <v>180000</v>
      </c>
      <c r="H750" s="19">
        <v>19</v>
      </c>
      <c r="I750" s="8" t="s">
        <v>413</v>
      </c>
      <c r="J750" s="19">
        <v>1</v>
      </c>
      <c r="K750" s="9">
        <v>12500000</v>
      </c>
      <c r="L750" s="9">
        <f t="shared" si="76"/>
        <v>12500000</v>
      </c>
      <c r="M750" s="7">
        <v>5</v>
      </c>
      <c r="N750" s="9">
        <f t="shared" si="77"/>
        <v>2500000</v>
      </c>
    </row>
    <row r="751" spans="1:14">
      <c r="A751" s="21">
        <v>19</v>
      </c>
      <c r="B751" s="38" t="s">
        <v>93</v>
      </c>
      <c r="C751" s="23">
        <v>1</v>
      </c>
      <c r="D751" s="9">
        <v>1500000</v>
      </c>
      <c r="E751" s="9">
        <f t="shared" si="74"/>
        <v>1500000</v>
      </c>
      <c r="F751" s="7">
        <v>5</v>
      </c>
      <c r="G751" s="9">
        <f t="shared" si="75"/>
        <v>300000</v>
      </c>
      <c r="H751" s="19"/>
      <c r="I751" s="8"/>
      <c r="J751" s="19"/>
      <c r="K751" s="9"/>
      <c r="L751" s="9"/>
      <c r="M751" s="7"/>
      <c r="N751" s="9"/>
    </row>
    <row r="752" spans="1:14">
      <c r="A752" s="21">
        <v>20</v>
      </c>
      <c r="B752" s="38" t="s">
        <v>447</v>
      </c>
      <c r="C752" s="23">
        <v>1</v>
      </c>
      <c r="D752" s="9">
        <v>2500000</v>
      </c>
      <c r="E752" s="9">
        <f t="shared" si="74"/>
        <v>2500000</v>
      </c>
      <c r="F752" s="7">
        <v>5</v>
      </c>
      <c r="G752" s="9">
        <f t="shared" si="75"/>
        <v>500000</v>
      </c>
      <c r="H752" s="19"/>
      <c r="I752" s="8" t="s">
        <v>487</v>
      </c>
      <c r="J752" s="19"/>
      <c r="K752" s="9"/>
      <c r="L752" s="9"/>
      <c r="M752" s="7"/>
      <c r="N752" s="9"/>
    </row>
    <row r="753" spans="1:14">
      <c r="A753" s="21">
        <v>21</v>
      </c>
      <c r="B753" s="38" t="s">
        <v>448</v>
      </c>
      <c r="C753" s="23">
        <v>1</v>
      </c>
      <c r="D753" s="9">
        <v>200000</v>
      </c>
      <c r="E753" s="9">
        <f t="shared" si="74"/>
        <v>200000</v>
      </c>
      <c r="F753" s="7">
        <v>5</v>
      </c>
      <c r="G753" s="9">
        <f t="shared" si="75"/>
        <v>40000</v>
      </c>
      <c r="H753" s="19"/>
      <c r="I753" s="8"/>
      <c r="J753" s="19"/>
      <c r="K753" s="9"/>
      <c r="L753" s="9"/>
      <c r="M753" s="7"/>
      <c r="N753" s="9"/>
    </row>
    <row r="754" spans="1:14">
      <c r="A754" s="21"/>
      <c r="B754" s="38"/>
      <c r="C754" s="23"/>
      <c r="D754" s="9"/>
      <c r="E754" s="9"/>
      <c r="F754" s="7"/>
      <c r="G754" s="9"/>
      <c r="H754" s="19"/>
      <c r="I754" s="8"/>
      <c r="J754" s="19"/>
      <c r="K754" s="9"/>
      <c r="L754" s="9"/>
      <c r="M754" s="7"/>
      <c r="N754" s="9"/>
    </row>
    <row r="755" spans="1:14">
      <c r="A755" s="21"/>
      <c r="B755" s="38" t="s">
        <v>459</v>
      </c>
      <c r="C755" s="24"/>
      <c r="D755" s="9"/>
      <c r="E755" s="9"/>
      <c r="F755" s="7"/>
      <c r="G755" s="9"/>
      <c r="H755" s="19"/>
      <c r="I755" s="8"/>
      <c r="J755" s="19"/>
      <c r="K755" s="9"/>
      <c r="L755" s="9"/>
      <c r="M755" s="7"/>
      <c r="N755" s="9"/>
    </row>
    <row r="756" spans="1:14">
      <c r="A756" s="21">
        <v>1</v>
      </c>
      <c r="B756" s="38" t="s">
        <v>325</v>
      </c>
      <c r="C756" s="21">
        <v>1</v>
      </c>
      <c r="D756" s="9">
        <v>8000000</v>
      </c>
      <c r="E756" s="9">
        <f t="shared" ref="E756:E819" si="78">C756*D756</f>
        <v>8000000</v>
      </c>
      <c r="F756" s="7">
        <v>5</v>
      </c>
      <c r="G756" s="9">
        <f t="shared" ref="G756:G819" si="79">E756/F756</f>
        <v>1600000</v>
      </c>
      <c r="H756" s="19"/>
      <c r="I756" s="8"/>
      <c r="J756" s="19"/>
      <c r="K756" s="9"/>
      <c r="L756" s="9"/>
      <c r="M756" s="7"/>
      <c r="N756" s="9"/>
    </row>
    <row r="757" spans="1:14">
      <c r="A757" s="21">
        <v>2</v>
      </c>
      <c r="B757" s="38" t="s">
        <v>306</v>
      </c>
      <c r="C757" s="21">
        <v>1</v>
      </c>
      <c r="D757" s="9">
        <v>2500000</v>
      </c>
      <c r="E757" s="9">
        <f t="shared" si="78"/>
        <v>2500000</v>
      </c>
      <c r="F757" s="7">
        <v>5</v>
      </c>
      <c r="G757" s="9">
        <f t="shared" si="79"/>
        <v>500000</v>
      </c>
      <c r="H757" s="19"/>
      <c r="I757" s="8"/>
      <c r="J757" s="19"/>
      <c r="K757" s="9"/>
      <c r="L757" s="9"/>
      <c r="M757" s="7"/>
      <c r="N757" s="9"/>
    </row>
    <row r="758" spans="1:14">
      <c r="A758" s="21">
        <v>3</v>
      </c>
      <c r="B758" s="38" t="s">
        <v>108</v>
      </c>
      <c r="C758" s="21">
        <v>2</v>
      </c>
      <c r="D758" s="9">
        <v>200000</v>
      </c>
      <c r="E758" s="9">
        <f t="shared" si="78"/>
        <v>400000</v>
      </c>
      <c r="F758" s="7">
        <v>5</v>
      </c>
      <c r="G758" s="9">
        <f t="shared" si="79"/>
        <v>80000</v>
      </c>
      <c r="H758" s="19"/>
      <c r="I758" s="8"/>
      <c r="J758" s="19"/>
      <c r="K758" s="9"/>
      <c r="L758" s="9"/>
      <c r="M758" s="7"/>
      <c r="N758" s="9"/>
    </row>
    <row r="759" spans="1:14">
      <c r="A759" s="21">
        <v>4</v>
      </c>
      <c r="B759" s="38" t="s">
        <v>440</v>
      </c>
      <c r="C759" s="21">
        <v>1</v>
      </c>
      <c r="D759" s="9">
        <v>3500000</v>
      </c>
      <c r="E759" s="9">
        <f t="shared" si="78"/>
        <v>3500000</v>
      </c>
      <c r="F759" s="7">
        <v>5</v>
      </c>
      <c r="G759" s="9">
        <f t="shared" si="79"/>
        <v>700000</v>
      </c>
      <c r="H759" s="19"/>
      <c r="I759" s="8"/>
      <c r="J759" s="19"/>
      <c r="K759" s="9"/>
      <c r="L759" s="9"/>
      <c r="M759" s="7"/>
      <c r="N759" s="9"/>
    </row>
    <row r="760" spans="1:14">
      <c r="A760" s="21">
        <v>5</v>
      </c>
      <c r="B760" s="38" t="s">
        <v>441</v>
      </c>
      <c r="C760" s="23">
        <v>39</v>
      </c>
      <c r="D760" s="9">
        <v>500000</v>
      </c>
      <c r="E760" s="9">
        <f t="shared" si="78"/>
        <v>19500000</v>
      </c>
      <c r="F760" s="7">
        <v>5</v>
      </c>
      <c r="G760" s="9">
        <f t="shared" si="79"/>
        <v>3900000</v>
      </c>
      <c r="H760" s="19"/>
      <c r="I760" s="8"/>
      <c r="J760" s="19"/>
      <c r="K760" s="9"/>
      <c r="L760" s="9"/>
      <c r="M760" s="7"/>
      <c r="N760" s="9"/>
    </row>
    <row r="761" spans="1:14">
      <c r="A761" s="21">
        <v>6</v>
      </c>
      <c r="B761" s="38" t="s">
        <v>180</v>
      </c>
      <c r="C761" s="21">
        <v>1</v>
      </c>
      <c r="D761" s="9">
        <v>1500000</v>
      </c>
      <c r="E761" s="9">
        <f t="shared" si="78"/>
        <v>1500000</v>
      </c>
      <c r="F761" s="7">
        <v>5</v>
      </c>
      <c r="G761" s="9">
        <f t="shared" si="79"/>
        <v>300000</v>
      </c>
      <c r="H761" s="19">
        <v>9</v>
      </c>
      <c r="I761" s="8" t="s">
        <v>175</v>
      </c>
      <c r="J761" s="19">
        <v>2</v>
      </c>
      <c r="K761" s="9">
        <v>6000000</v>
      </c>
      <c r="L761" s="9">
        <f t="shared" ref="L761:L768" si="80">J761*K761</f>
        <v>12000000</v>
      </c>
      <c r="M761" s="7">
        <v>5</v>
      </c>
      <c r="N761" s="9">
        <f t="shared" ref="N761:N768" si="81">L761/M761</f>
        <v>2400000</v>
      </c>
    </row>
    <row r="762" spans="1:14">
      <c r="A762" s="21">
        <v>7</v>
      </c>
      <c r="B762" s="38" t="s">
        <v>297</v>
      </c>
      <c r="C762" s="21">
        <v>1</v>
      </c>
      <c r="D762" s="9">
        <v>12500000</v>
      </c>
      <c r="E762" s="9">
        <f t="shared" si="78"/>
        <v>12500000</v>
      </c>
      <c r="F762" s="7">
        <v>5</v>
      </c>
      <c r="G762" s="9">
        <f t="shared" si="79"/>
        <v>2500000</v>
      </c>
      <c r="H762" s="19">
        <v>10</v>
      </c>
      <c r="I762" s="8" t="s">
        <v>175</v>
      </c>
      <c r="J762" s="19">
        <v>1</v>
      </c>
      <c r="K762" s="9">
        <v>6000000</v>
      </c>
      <c r="L762" s="9">
        <f t="shared" si="80"/>
        <v>6000000</v>
      </c>
      <c r="M762" s="7">
        <v>5</v>
      </c>
      <c r="N762" s="9">
        <f t="shared" si="81"/>
        <v>1200000</v>
      </c>
    </row>
    <row r="763" spans="1:14">
      <c r="A763" s="21">
        <v>8</v>
      </c>
      <c r="B763" s="38" t="s">
        <v>238</v>
      </c>
      <c r="C763" s="21">
        <v>1</v>
      </c>
      <c r="D763" s="9">
        <v>4000000</v>
      </c>
      <c r="E763" s="9">
        <f t="shared" si="78"/>
        <v>4000000</v>
      </c>
      <c r="F763" s="7">
        <v>5</v>
      </c>
      <c r="G763" s="9">
        <f t="shared" si="79"/>
        <v>800000</v>
      </c>
      <c r="H763" s="19">
        <v>11</v>
      </c>
      <c r="I763" s="8" t="s">
        <v>482</v>
      </c>
      <c r="J763" s="19">
        <v>1</v>
      </c>
      <c r="K763" s="9">
        <v>6000000</v>
      </c>
      <c r="L763" s="9">
        <f t="shared" si="80"/>
        <v>6000000</v>
      </c>
      <c r="M763" s="7">
        <v>5</v>
      </c>
      <c r="N763" s="9">
        <f t="shared" si="81"/>
        <v>1200000</v>
      </c>
    </row>
    <row r="764" spans="1:14">
      <c r="A764" s="21">
        <v>9</v>
      </c>
      <c r="B764" s="38" t="s">
        <v>97</v>
      </c>
      <c r="C764" s="21">
        <v>1</v>
      </c>
      <c r="D764" s="9">
        <v>100000</v>
      </c>
      <c r="E764" s="9">
        <f t="shared" si="78"/>
        <v>100000</v>
      </c>
      <c r="F764" s="7">
        <v>5</v>
      </c>
      <c r="G764" s="9">
        <f t="shared" si="79"/>
        <v>20000</v>
      </c>
      <c r="H764" s="19"/>
      <c r="I764" s="8"/>
      <c r="J764" s="19"/>
      <c r="K764" s="9"/>
      <c r="L764" s="9"/>
      <c r="M764" s="7"/>
      <c r="N764" s="9"/>
    </row>
    <row r="765" spans="1:14">
      <c r="A765" s="21">
        <v>10</v>
      </c>
      <c r="B765" s="38" t="s">
        <v>101</v>
      </c>
      <c r="C765" s="23">
        <v>13</v>
      </c>
      <c r="D765" s="9">
        <v>900000</v>
      </c>
      <c r="E765" s="9">
        <f t="shared" si="78"/>
        <v>11700000</v>
      </c>
      <c r="F765" s="7">
        <v>5</v>
      </c>
      <c r="G765" s="9">
        <f t="shared" si="79"/>
        <v>2340000</v>
      </c>
      <c r="H765" s="19"/>
      <c r="I765" s="8"/>
      <c r="J765" s="19"/>
      <c r="K765" s="9"/>
      <c r="L765" s="9"/>
      <c r="M765" s="7"/>
      <c r="N765" s="9"/>
    </row>
    <row r="766" spans="1:14">
      <c r="A766" s="21">
        <v>11</v>
      </c>
      <c r="B766" s="38" t="s">
        <v>442</v>
      </c>
      <c r="C766" s="23">
        <v>4</v>
      </c>
      <c r="D766" s="9">
        <v>6000000</v>
      </c>
      <c r="E766" s="9">
        <f t="shared" si="78"/>
        <v>24000000</v>
      </c>
      <c r="F766" s="7">
        <v>5</v>
      </c>
      <c r="G766" s="9">
        <f t="shared" si="79"/>
        <v>4800000</v>
      </c>
      <c r="H766" s="19"/>
      <c r="I766" s="8"/>
      <c r="J766" s="19"/>
      <c r="K766" s="9"/>
      <c r="L766" s="9"/>
      <c r="M766" s="7"/>
      <c r="N766" s="9"/>
    </row>
    <row r="767" spans="1:14">
      <c r="A767" s="21">
        <v>12</v>
      </c>
      <c r="B767" s="38" t="s">
        <v>248</v>
      </c>
      <c r="C767" s="23">
        <v>1</v>
      </c>
      <c r="D767" s="9">
        <v>2500000</v>
      </c>
      <c r="E767" s="9">
        <f t="shared" si="78"/>
        <v>2500000</v>
      </c>
      <c r="F767" s="7">
        <v>5</v>
      </c>
      <c r="G767" s="9">
        <f t="shared" si="79"/>
        <v>500000</v>
      </c>
      <c r="H767" s="19">
        <v>15</v>
      </c>
      <c r="I767" s="8" t="s">
        <v>489</v>
      </c>
      <c r="J767" s="19">
        <v>1</v>
      </c>
      <c r="K767" s="9">
        <v>2750000</v>
      </c>
      <c r="L767" s="9">
        <f t="shared" si="80"/>
        <v>2750000</v>
      </c>
      <c r="M767" s="7">
        <v>5</v>
      </c>
      <c r="N767" s="9">
        <f t="shared" si="81"/>
        <v>550000</v>
      </c>
    </row>
    <row r="768" spans="1:14">
      <c r="A768" s="21">
        <v>13</v>
      </c>
      <c r="B768" s="38" t="s">
        <v>443</v>
      </c>
      <c r="C768" s="23">
        <v>1</v>
      </c>
      <c r="D768" s="9">
        <v>1000000</v>
      </c>
      <c r="E768" s="9">
        <f t="shared" si="78"/>
        <v>1000000</v>
      </c>
      <c r="F768" s="7">
        <v>5</v>
      </c>
      <c r="G768" s="9">
        <f t="shared" si="79"/>
        <v>200000</v>
      </c>
      <c r="H768" s="19">
        <v>16</v>
      </c>
      <c r="I768" s="8" t="s">
        <v>413</v>
      </c>
      <c r="J768" s="19">
        <v>1</v>
      </c>
      <c r="K768" s="9">
        <v>12500000</v>
      </c>
      <c r="L768" s="9">
        <f t="shared" si="80"/>
        <v>12500000</v>
      </c>
      <c r="M768" s="7">
        <v>5</v>
      </c>
      <c r="N768" s="9">
        <f t="shared" si="81"/>
        <v>2500000</v>
      </c>
    </row>
    <row r="769" spans="1:14">
      <c r="A769" s="21">
        <v>14</v>
      </c>
      <c r="B769" s="38" t="s">
        <v>251</v>
      </c>
      <c r="C769" s="23">
        <v>1</v>
      </c>
      <c r="D769" s="9">
        <v>4000000</v>
      </c>
      <c r="E769" s="9">
        <f t="shared" si="78"/>
        <v>4000000</v>
      </c>
      <c r="F769" s="7">
        <v>5</v>
      </c>
      <c r="G769" s="9">
        <f t="shared" si="79"/>
        <v>800000</v>
      </c>
      <c r="H769" s="19"/>
      <c r="I769" s="8"/>
      <c r="J769" s="19"/>
      <c r="K769" s="9"/>
      <c r="L769" s="9"/>
      <c r="M769" s="7"/>
      <c r="N769" s="9"/>
    </row>
    <row r="770" spans="1:14">
      <c r="A770" s="21">
        <v>15</v>
      </c>
      <c r="B770" s="38" t="s">
        <v>444</v>
      </c>
      <c r="C770" s="23">
        <v>1</v>
      </c>
      <c r="D770" s="9">
        <v>4000000</v>
      </c>
      <c r="E770" s="9">
        <f t="shared" si="78"/>
        <v>4000000</v>
      </c>
      <c r="F770" s="7">
        <v>5</v>
      </c>
      <c r="G770" s="9">
        <f t="shared" si="79"/>
        <v>800000</v>
      </c>
      <c r="H770" s="19"/>
      <c r="I770" s="8" t="s">
        <v>490</v>
      </c>
      <c r="J770" s="19"/>
      <c r="K770" s="9"/>
      <c r="L770" s="9"/>
      <c r="M770" s="7"/>
      <c r="N770" s="9"/>
    </row>
    <row r="771" spans="1:14">
      <c r="A771" s="21">
        <v>16</v>
      </c>
      <c r="B771" s="38" t="s">
        <v>347</v>
      </c>
      <c r="C771" s="23">
        <v>1</v>
      </c>
      <c r="D771" s="9">
        <v>1500000</v>
      </c>
      <c r="E771" s="9">
        <f t="shared" si="78"/>
        <v>1500000</v>
      </c>
      <c r="F771" s="7">
        <v>5</v>
      </c>
      <c r="G771" s="9">
        <f t="shared" si="79"/>
        <v>300000</v>
      </c>
      <c r="H771" s="25"/>
      <c r="I771" s="8"/>
      <c r="J771" s="25"/>
      <c r="K771" s="9"/>
      <c r="L771" s="9"/>
      <c r="M771" s="7"/>
      <c r="N771" s="9"/>
    </row>
    <row r="772" spans="1:14">
      <c r="A772" s="21">
        <v>17</v>
      </c>
      <c r="B772" s="38" t="s">
        <v>445</v>
      </c>
      <c r="C772" s="23">
        <v>1</v>
      </c>
      <c r="D772" s="9">
        <v>500000</v>
      </c>
      <c r="E772" s="9">
        <f t="shared" si="78"/>
        <v>500000</v>
      </c>
      <c r="F772" s="7">
        <v>5</v>
      </c>
      <c r="G772" s="9">
        <f t="shared" si="79"/>
        <v>100000</v>
      </c>
      <c r="H772" s="25"/>
      <c r="I772" s="8"/>
      <c r="J772" s="25"/>
      <c r="K772" s="9"/>
      <c r="L772" s="9"/>
      <c r="M772" s="7"/>
      <c r="N772" s="9"/>
    </row>
    <row r="773" spans="1:14">
      <c r="A773" s="21">
        <v>18</v>
      </c>
      <c r="B773" s="38" t="s">
        <v>446</v>
      </c>
      <c r="C773" s="23">
        <v>1</v>
      </c>
      <c r="D773" s="9">
        <v>900000</v>
      </c>
      <c r="E773" s="9">
        <f t="shared" si="78"/>
        <v>900000</v>
      </c>
      <c r="F773" s="7">
        <v>5</v>
      </c>
      <c r="G773" s="9">
        <f t="shared" si="79"/>
        <v>180000</v>
      </c>
      <c r="H773" s="25"/>
      <c r="I773" s="8"/>
      <c r="J773" s="25"/>
      <c r="K773" s="9"/>
      <c r="L773" s="9"/>
      <c r="M773" s="7"/>
      <c r="N773" s="9"/>
    </row>
    <row r="774" spans="1:14">
      <c r="A774" s="21">
        <v>19</v>
      </c>
      <c r="B774" s="38" t="s">
        <v>93</v>
      </c>
      <c r="C774" s="23">
        <v>1</v>
      </c>
      <c r="D774" s="9">
        <v>1500000</v>
      </c>
      <c r="E774" s="9">
        <f t="shared" si="78"/>
        <v>1500000</v>
      </c>
      <c r="F774" s="7">
        <v>5</v>
      </c>
      <c r="G774" s="9">
        <f t="shared" si="79"/>
        <v>300000</v>
      </c>
      <c r="H774" s="25"/>
      <c r="I774" s="8"/>
      <c r="J774" s="25"/>
      <c r="K774" s="9"/>
      <c r="L774" s="9"/>
      <c r="M774" s="7"/>
      <c r="N774" s="9"/>
    </row>
    <row r="775" spans="1:14">
      <c r="A775" s="21">
        <v>20</v>
      </c>
      <c r="B775" s="38" t="s">
        <v>447</v>
      </c>
      <c r="C775" s="23">
        <v>1</v>
      </c>
      <c r="D775" s="9">
        <v>2500000</v>
      </c>
      <c r="E775" s="9">
        <f t="shared" si="78"/>
        <v>2500000</v>
      </c>
      <c r="F775" s="7">
        <v>5</v>
      </c>
      <c r="G775" s="9">
        <f t="shared" si="79"/>
        <v>500000</v>
      </c>
      <c r="H775" s="25"/>
      <c r="I775" s="8"/>
      <c r="J775" s="25"/>
      <c r="K775" s="9"/>
      <c r="L775" s="9"/>
      <c r="M775" s="7"/>
      <c r="N775" s="9"/>
    </row>
    <row r="776" spans="1:14">
      <c r="A776" s="21">
        <v>21</v>
      </c>
      <c r="B776" s="38" t="s">
        <v>448</v>
      </c>
      <c r="C776" s="23">
        <v>1</v>
      </c>
      <c r="D776" s="9">
        <v>200000</v>
      </c>
      <c r="E776" s="9">
        <f t="shared" si="78"/>
        <v>200000</v>
      </c>
      <c r="F776" s="7">
        <v>5</v>
      </c>
      <c r="G776" s="9">
        <f t="shared" si="79"/>
        <v>40000</v>
      </c>
      <c r="H776" s="25">
        <v>6</v>
      </c>
      <c r="I776" s="8" t="s">
        <v>413</v>
      </c>
      <c r="J776" s="25">
        <v>2</v>
      </c>
      <c r="K776" s="9">
        <v>12500000</v>
      </c>
      <c r="L776" s="9">
        <f t="shared" ref="L776:L820" si="82">J776*K776</f>
        <v>25000000</v>
      </c>
      <c r="M776" s="7">
        <v>5</v>
      </c>
      <c r="N776" s="9">
        <f t="shared" ref="N776:N820" si="83">L776/M776</f>
        <v>5000000</v>
      </c>
    </row>
    <row r="777" spans="1:14">
      <c r="A777" s="21"/>
      <c r="B777" s="38"/>
      <c r="C777" s="21"/>
      <c r="D777" s="9"/>
      <c r="E777" s="9">
        <f t="shared" si="78"/>
        <v>0</v>
      </c>
      <c r="F777" s="7">
        <v>5</v>
      </c>
      <c r="G777" s="9">
        <f t="shared" si="79"/>
        <v>0</v>
      </c>
      <c r="H777" s="25"/>
      <c r="I777" s="8"/>
      <c r="J777" s="25"/>
      <c r="K777" s="9"/>
      <c r="L777" s="9"/>
      <c r="M777" s="7"/>
      <c r="N777" s="9"/>
    </row>
    <row r="778" spans="1:14">
      <c r="A778" s="21"/>
      <c r="B778" s="38" t="s">
        <v>460</v>
      </c>
      <c r="C778" s="24"/>
      <c r="D778" s="9"/>
      <c r="E778" s="9">
        <f t="shared" si="78"/>
        <v>0</v>
      </c>
      <c r="F778" s="7">
        <v>5</v>
      </c>
      <c r="G778" s="9">
        <f t="shared" si="79"/>
        <v>0</v>
      </c>
      <c r="H778" s="25"/>
      <c r="I778" s="8"/>
      <c r="J778" s="25"/>
      <c r="K778" s="9"/>
      <c r="L778" s="9"/>
      <c r="M778" s="7"/>
      <c r="N778" s="9"/>
    </row>
    <row r="779" spans="1:14">
      <c r="A779" s="21">
        <v>1</v>
      </c>
      <c r="B779" s="38" t="s">
        <v>439</v>
      </c>
      <c r="C779" s="21">
        <v>1</v>
      </c>
      <c r="D779" s="9">
        <v>6000000</v>
      </c>
      <c r="E779" s="9">
        <f t="shared" si="78"/>
        <v>6000000</v>
      </c>
      <c r="F779" s="7">
        <v>5</v>
      </c>
      <c r="G779" s="9">
        <f t="shared" si="79"/>
        <v>1200000</v>
      </c>
      <c r="H779" s="25"/>
      <c r="I779" s="8"/>
      <c r="J779" s="25"/>
      <c r="K779" s="9"/>
      <c r="L779" s="9"/>
      <c r="M779" s="7"/>
      <c r="N779" s="9"/>
    </row>
    <row r="780" spans="1:14">
      <c r="A780" s="21">
        <v>2</v>
      </c>
      <c r="B780" s="38" t="s">
        <v>233</v>
      </c>
      <c r="C780" s="21">
        <v>1</v>
      </c>
      <c r="D780" s="9">
        <v>2500000</v>
      </c>
      <c r="E780" s="9">
        <f t="shared" si="78"/>
        <v>2500000</v>
      </c>
      <c r="F780" s="7">
        <v>5</v>
      </c>
      <c r="G780" s="9">
        <f t="shared" si="79"/>
        <v>500000</v>
      </c>
      <c r="H780" s="25"/>
      <c r="I780" s="8"/>
      <c r="J780" s="25"/>
      <c r="K780" s="9"/>
      <c r="L780" s="9"/>
      <c r="M780" s="7"/>
      <c r="N780" s="9"/>
    </row>
    <row r="781" spans="1:14">
      <c r="A781" s="21">
        <v>3</v>
      </c>
      <c r="B781" s="38" t="s">
        <v>108</v>
      </c>
      <c r="C781" s="21">
        <v>2</v>
      </c>
      <c r="D781" s="9">
        <v>200000</v>
      </c>
      <c r="E781" s="9">
        <f t="shared" si="78"/>
        <v>400000</v>
      </c>
      <c r="F781" s="7">
        <v>5</v>
      </c>
      <c r="G781" s="9">
        <f t="shared" si="79"/>
        <v>80000</v>
      </c>
      <c r="H781" s="25"/>
      <c r="I781" s="8"/>
      <c r="J781" s="25"/>
      <c r="K781" s="9"/>
      <c r="L781" s="9"/>
      <c r="M781" s="7"/>
      <c r="N781" s="9"/>
    </row>
    <row r="782" spans="1:14">
      <c r="A782" s="21">
        <v>4</v>
      </c>
      <c r="B782" s="38" t="s">
        <v>440</v>
      </c>
      <c r="C782" s="21">
        <v>1</v>
      </c>
      <c r="D782" s="9">
        <v>3500000</v>
      </c>
      <c r="E782" s="9">
        <f t="shared" si="78"/>
        <v>3500000</v>
      </c>
      <c r="F782" s="7">
        <v>5</v>
      </c>
      <c r="G782" s="9">
        <f t="shared" si="79"/>
        <v>700000</v>
      </c>
      <c r="H782" s="25"/>
      <c r="I782" s="8"/>
      <c r="J782" s="25"/>
      <c r="K782" s="9"/>
      <c r="L782" s="9"/>
      <c r="M782" s="7"/>
      <c r="N782" s="9"/>
    </row>
    <row r="783" spans="1:14">
      <c r="A783" s="21">
        <v>5</v>
      </c>
      <c r="B783" s="38" t="s">
        <v>441</v>
      </c>
      <c r="C783" s="23">
        <v>39</v>
      </c>
      <c r="D783" s="9">
        <v>500000</v>
      </c>
      <c r="E783" s="9">
        <f t="shared" si="78"/>
        <v>19500000</v>
      </c>
      <c r="F783" s="7">
        <v>5</v>
      </c>
      <c r="G783" s="9">
        <f t="shared" si="79"/>
        <v>3900000</v>
      </c>
      <c r="H783" s="25"/>
      <c r="I783" s="8"/>
      <c r="J783" s="25"/>
      <c r="K783" s="9"/>
      <c r="L783" s="9"/>
      <c r="M783" s="7"/>
      <c r="N783" s="9"/>
    </row>
    <row r="784" spans="1:14">
      <c r="A784" s="21">
        <v>6</v>
      </c>
      <c r="B784" s="38" t="s">
        <v>180</v>
      </c>
      <c r="C784" s="21">
        <v>1</v>
      </c>
      <c r="D784" s="9">
        <v>1500000</v>
      </c>
      <c r="E784" s="9">
        <f t="shared" si="78"/>
        <v>1500000</v>
      </c>
      <c r="F784" s="7">
        <v>5</v>
      </c>
      <c r="G784" s="9">
        <f t="shared" si="79"/>
        <v>300000</v>
      </c>
      <c r="H784" s="25"/>
      <c r="I784" s="8"/>
      <c r="J784" s="25"/>
      <c r="K784" s="9"/>
      <c r="L784" s="9"/>
      <c r="M784" s="7"/>
      <c r="N784" s="9"/>
    </row>
    <row r="785" spans="1:14">
      <c r="A785" s="21">
        <v>7</v>
      </c>
      <c r="B785" s="38" t="s">
        <v>297</v>
      </c>
      <c r="C785" s="21">
        <v>1</v>
      </c>
      <c r="D785" s="9">
        <v>12500000</v>
      </c>
      <c r="E785" s="9">
        <f t="shared" si="78"/>
        <v>12500000</v>
      </c>
      <c r="F785" s="7">
        <v>5</v>
      </c>
      <c r="G785" s="9">
        <f t="shared" si="79"/>
        <v>2500000</v>
      </c>
      <c r="H785" s="25"/>
      <c r="I785" s="43"/>
      <c r="J785" s="25"/>
      <c r="K785" s="9"/>
      <c r="L785" s="9"/>
      <c r="M785" s="7"/>
      <c r="N785" s="9"/>
    </row>
    <row r="786" spans="1:14">
      <c r="A786" s="21">
        <v>8</v>
      </c>
      <c r="B786" s="38" t="s">
        <v>238</v>
      </c>
      <c r="C786" s="21">
        <v>1</v>
      </c>
      <c r="D786" s="9">
        <v>4000000</v>
      </c>
      <c r="E786" s="9">
        <f t="shared" si="78"/>
        <v>4000000</v>
      </c>
      <c r="F786" s="7">
        <v>5</v>
      </c>
      <c r="G786" s="9">
        <f t="shared" si="79"/>
        <v>800000</v>
      </c>
      <c r="H786" s="25"/>
      <c r="I786" s="43"/>
      <c r="J786" s="25"/>
      <c r="K786" s="9"/>
      <c r="L786" s="9"/>
      <c r="M786" s="7"/>
      <c r="N786" s="9"/>
    </row>
    <row r="787" spans="1:14">
      <c r="A787" s="21">
        <v>9</v>
      </c>
      <c r="B787" s="38" t="s">
        <v>97</v>
      </c>
      <c r="C787" s="21">
        <v>1</v>
      </c>
      <c r="D787" s="9">
        <v>100000</v>
      </c>
      <c r="E787" s="9">
        <f t="shared" si="78"/>
        <v>100000</v>
      </c>
      <c r="F787" s="7">
        <v>5</v>
      </c>
      <c r="G787" s="9">
        <f t="shared" si="79"/>
        <v>20000</v>
      </c>
      <c r="H787" s="25"/>
      <c r="I787" s="43"/>
      <c r="J787" s="25"/>
      <c r="K787" s="9"/>
      <c r="L787" s="9"/>
      <c r="M787" s="7"/>
      <c r="N787" s="9"/>
    </row>
    <row r="788" spans="1:14">
      <c r="A788" s="21">
        <v>10</v>
      </c>
      <c r="B788" s="38" t="s">
        <v>101</v>
      </c>
      <c r="C788" s="23">
        <v>13</v>
      </c>
      <c r="D788" s="9">
        <v>900000</v>
      </c>
      <c r="E788" s="9">
        <f t="shared" si="78"/>
        <v>11700000</v>
      </c>
      <c r="F788" s="7">
        <v>5</v>
      </c>
      <c r="G788" s="9">
        <f t="shared" si="79"/>
        <v>2340000</v>
      </c>
      <c r="H788" s="25"/>
      <c r="I788" s="43"/>
      <c r="J788" s="25"/>
      <c r="K788" s="9"/>
      <c r="L788" s="9"/>
      <c r="M788" s="7"/>
      <c r="N788" s="9"/>
    </row>
    <row r="789" spans="1:14">
      <c r="A789" s="21">
        <v>11</v>
      </c>
      <c r="B789" s="38" t="s">
        <v>442</v>
      </c>
      <c r="C789" s="23">
        <v>4</v>
      </c>
      <c r="D789" s="9">
        <v>6000000</v>
      </c>
      <c r="E789" s="9">
        <f t="shared" si="78"/>
        <v>24000000</v>
      </c>
      <c r="F789" s="7">
        <v>5</v>
      </c>
      <c r="G789" s="9">
        <f t="shared" si="79"/>
        <v>4800000</v>
      </c>
      <c r="H789" s="25"/>
      <c r="I789" s="43"/>
      <c r="J789" s="25"/>
      <c r="K789" s="9"/>
      <c r="L789" s="9"/>
      <c r="M789" s="7"/>
      <c r="N789" s="9"/>
    </row>
    <row r="790" spans="1:14">
      <c r="A790" s="21">
        <v>12</v>
      </c>
      <c r="B790" s="38" t="s">
        <v>248</v>
      </c>
      <c r="C790" s="23">
        <v>1</v>
      </c>
      <c r="D790" s="9">
        <v>2500000</v>
      </c>
      <c r="E790" s="9">
        <f t="shared" si="78"/>
        <v>2500000</v>
      </c>
      <c r="F790" s="7">
        <v>5</v>
      </c>
      <c r="G790" s="9">
        <f t="shared" si="79"/>
        <v>500000</v>
      </c>
      <c r="H790" s="25"/>
      <c r="I790" s="43"/>
      <c r="J790" s="25"/>
      <c r="K790" s="9"/>
      <c r="L790" s="9"/>
      <c r="M790" s="7"/>
      <c r="N790" s="9"/>
    </row>
    <row r="791" spans="1:14">
      <c r="A791" s="21">
        <v>13</v>
      </c>
      <c r="B791" s="38" t="s">
        <v>443</v>
      </c>
      <c r="C791" s="23">
        <v>1</v>
      </c>
      <c r="D791" s="9">
        <v>1500000</v>
      </c>
      <c r="E791" s="9">
        <f t="shared" si="78"/>
        <v>1500000</v>
      </c>
      <c r="F791" s="7">
        <v>5</v>
      </c>
      <c r="G791" s="9">
        <f t="shared" si="79"/>
        <v>300000</v>
      </c>
      <c r="H791" s="25"/>
      <c r="I791" s="43"/>
      <c r="J791" s="25"/>
      <c r="K791" s="9"/>
      <c r="L791" s="9"/>
      <c r="M791" s="7"/>
      <c r="N791" s="9"/>
    </row>
    <row r="792" spans="1:14">
      <c r="A792" s="21">
        <v>14</v>
      </c>
      <c r="B792" s="38" t="s">
        <v>251</v>
      </c>
      <c r="C792" s="23">
        <v>1</v>
      </c>
      <c r="D792" s="9">
        <v>4000000</v>
      </c>
      <c r="E792" s="9">
        <f t="shared" si="78"/>
        <v>4000000</v>
      </c>
      <c r="F792" s="7">
        <v>5</v>
      </c>
      <c r="G792" s="9">
        <f t="shared" si="79"/>
        <v>800000</v>
      </c>
      <c r="H792" s="25"/>
      <c r="I792" s="43"/>
      <c r="J792" s="25"/>
      <c r="K792" s="9"/>
      <c r="L792" s="9"/>
      <c r="M792" s="7"/>
      <c r="N792" s="9"/>
    </row>
    <row r="793" spans="1:14">
      <c r="A793" s="21">
        <v>15</v>
      </c>
      <c r="B793" s="38" t="s">
        <v>444</v>
      </c>
      <c r="C793" s="23">
        <v>1</v>
      </c>
      <c r="D793" s="9">
        <v>4000000</v>
      </c>
      <c r="E793" s="9">
        <f t="shared" si="78"/>
        <v>4000000</v>
      </c>
      <c r="F793" s="7">
        <v>5</v>
      </c>
      <c r="G793" s="9">
        <f t="shared" si="79"/>
        <v>800000</v>
      </c>
      <c r="H793" s="25"/>
      <c r="I793" s="43"/>
      <c r="J793" s="25"/>
      <c r="K793" s="9"/>
      <c r="L793" s="9"/>
      <c r="M793" s="7"/>
      <c r="N793" s="9"/>
    </row>
    <row r="794" spans="1:14">
      <c r="A794" s="21">
        <v>16</v>
      </c>
      <c r="B794" s="38" t="s">
        <v>347</v>
      </c>
      <c r="C794" s="23">
        <v>1</v>
      </c>
      <c r="D794" s="9">
        <v>1500000</v>
      </c>
      <c r="E794" s="9">
        <f t="shared" si="78"/>
        <v>1500000</v>
      </c>
      <c r="F794" s="7">
        <v>5</v>
      </c>
      <c r="G794" s="9">
        <f t="shared" si="79"/>
        <v>300000</v>
      </c>
      <c r="H794" s="25"/>
      <c r="I794" s="43"/>
      <c r="J794" s="25"/>
      <c r="K794" s="9"/>
      <c r="L794" s="9"/>
      <c r="M794" s="7"/>
      <c r="N794" s="9"/>
    </row>
    <row r="795" spans="1:14">
      <c r="A795" s="21">
        <v>17</v>
      </c>
      <c r="B795" s="38" t="s">
        <v>445</v>
      </c>
      <c r="C795" s="23">
        <v>1</v>
      </c>
      <c r="D795" s="9">
        <v>500000</v>
      </c>
      <c r="E795" s="9">
        <f t="shared" si="78"/>
        <v>500000</v>
      </c>
      <c r="F795" s="7">
        <v>5</v>
      </c>
      <c r="G795" s="9">
        <f t="shared" si="79"/>
        <v>100000</v>
      </c>
      <c r="H795" s="25"/>
      <c r="I795" s="43"/>
      <c r="J795" s="25"/>
      <c r="K795" s="9"/>
      <c r="L795" s="9"/>
      <c r="M795" s="7"/>
      <c r="N795" s="9"/>
    </row>
    <row r="796" spans="1:14">
      <c r="A796" s="21">
        <v>18</v>
      </c>
      <c r="B796" s="38" t="s">
        <v>446</v>
      </c>
      <c r="C796" s="23">
        <v>1</v>
      </c>
      <c r="D796" s="9">
        <v>900000</v>
      </c>
      <c r="E796" s="9">
        <f t="shared" si="78"/>
        <v>900000</v>
      </c>
      <c r="F796" s="7">
        <v>5</v>
      </c>
      <c r="G796" s="9">
        <f t="shared" si="79"/>
        <v>180000</v>
      </c>
      <c r="H796" s="25"/>
      <c r="I796" s="43"/>
      <c r="J796" s="25"/>
      <c r="K796" s="9"/>
      <c r="L796" s="9"/>
      <c r="M796" s="7"/>
      <c r="N796" s="9"/>
    </row>
    <row r="797" spans="1:14">
      <c r="A797" s="21">
        <v>19</v>
      </c>
      <c r="B797" s="38" t="s">
        <v>93</v>
      </c>
      <c r="C797" s="23">
        <v>1</v>
      </c>
      <c r="D797" s="9">
        <v>1500000</v>
      </c>
      <c r="E797" s="9">
        <f t="shared" si="78"/>
        <v>1500000</v>
      </c>
      <c r="F797" s="7">
        <v>5</v>
      </c>
      <c r="G797" s="9">
        <f t="shared" si="79"/>
        <v>300000</v>
      </c>
      <c r="H797" s="25"/>
      <c r="I797" s="43"/>
      <c r="J797" s="25"/>
      <c r="K797" s="9"/>
      <c r="L797" s="9"/>
      <c r="M797" s="7"/>
      <c r="N797" s="9"/>
    </row>
    <row r="798" spans="1:14">
      <c r="A798" s="21">
        <v>20</v>
      </c>
      <c r="B798" s="38" t="s">
        <v>447</v>
      </c>
      <c r="C798" s="23">
        <v>1</v>
      </c>
      <c r="D798" s="9">
        <v>2500000</v>
      </c>
      <c r="E798" s="9">
        <f t="shared" si="78"/>
        <v>2500000</v>
      </c>
      <c r="F798" s="7">
        <v>5</v>
      </c>
      <c r="G798" s="9">
        <f t="shared" si="79"/>
        <v>500000</v>
      </c>
      <c r="H798" s="25"/>
      <c r="I798" s="43"/>
      <c r="J798" s="25"/>
      <c r="K798" s="9"/>
      <c r="L798" s="9"/>
      <c r="M798" s="7"/>
      <c r="N798" s="9"/>
    </row>
    <row r="799" spans="1:14">
      <c r="A799" s="21">
        <v>21</v>
      </c>
      <c r="B799" s="38" t="s">
        <v>448</v>
      </c>
      <c r="C799" s="23">
        <v>1</v>
      </c>
      <c r="D799" s="9">
        <v>200000</v>
      </c>
      <c r="E799" s="9">
        <f t="shared" si="78"/>
        <v>200000</v>
      </c>
      <c r="F799" s="7">
        <v>5</v>
      </c>
      <c r="G799" s="9">
        <f t="shared" si="79"/>
        <v>40000</v>
      </c>
      <c r="H799" s="25"/>
      <c r="I799" s="43"/>
      <c r="J799" s="25"/>
      <c r="K799" s="9"/>
      <c r="L799" s="9"/>
      <c r="M799" s="7"/>
      <c r="N799" s="9"/>
    </row>
    <row r="800" spans="1:14">
      <c r="A800" s="21"/>
      <c r="B800" s="38"/>
      <c r="C800" s="47"/>
      <c r="D800" s="9"/>
      <c r="E800" s="9">
        <f t="shared" si="78"/>
        <v>0</v>
      </c>
      <c r="F800" s="7">
        <v>5</v>
      </c>
      <c r="G800" s="9">
        <f t="shared" si="79"/>
        <v>0</v>
      </c>
      <c r="H800" s="25"/>
      <c r="I800" s="43"/>
      <c r="J800" s="25"/>
      <c r="K800" s="9"/>
      <c r="L800" s="9"/>
      <c r="M800" s="7"/>
      <c r="N800" s="9"/>
    </row>
    <row r="801" spans="1:14">
      <c r="A801" s="21"/>
      <c r="B801" s="38" t="s">
        <v>461</v>
      </c>
      <c r="C801" s="47"/>
      <c r="D801" s="9"/>
      <c r="E801" s="9">
        <f t="shared" si="78"/>
        <v>0</v>
      </c>
      <c r="F801" s="7">
        <v>5</v>
      </c>
      <c r="G801" s="9">
        <f t="shared" si="79"/>
        <v>0</v>
      </c>
      <c r="H801" s="25"/>
      <c r="I801" s="43"/>
      <c r="J801" s="25"/>
      <c r="K801" s="9"/>
      <c r="L801" s="9"/>
      <c r="M801" s="7"/>
      <c r="N801" s="9"/>
    </row>
    <row r="802" spans="1:14">
      <c r="A802" s="21">
        <v>1</v>
      </c>
      <c r="B802" s="38" t="s">
        <v>325</v>
      </c>
      <c r="C802" s="21">
        <v>1</v>
      </c>
      <c r="D802" s="9">
        <v>8000000</v>
      </c>
      <c r="E802" s="9">
        <f t="shared" si="78"/>
        <v>8000000</v>
      </c>
      <c r="F802" s="7">
        <v>5</v>
      </c>
      <c r="G802" s="9">
        <f t="shared" si="79"/>
        <v>1600000</v>
      </c>
      <c r="H802" s="25"/>
      <c r="I802" s="43"/>
      <c r="J802" s="25"/>
      <c r="K802" s="9"/>
      <c r="L802" s="9"/>
      <c r="M802" s="7"/>
      <c r="N802" s="9"/>
    </row>
    <row r="803" spans="1:14">
      <c r="A803" s="21">
        <v>2</v>
      </c>
      <c r="B803" s="38" t="s">
        <v>451</v>
      </c>
      <c r="C803" s="21">
        <v>1</v>
      </c>
      <c r="D803" s="9">
        <v>4000000</v>
      </c>
      <c r="E803" s="9">
        <f t="shared" si="78"/>
        <v>4000000</v>
      </c>
      <c r="F803" s="7">
        <v>5</v>
      </c>
      <c r="G803" s="9">
        <f t="shared" si="79"/>
        <v>800000</v>
      </c>
      <c r="H803" s="25"/>
      <c r="I803" s="43"/>
      <c r="J803" s="25"/>
      <c r="K803" s="9"/>
      <c r="L803" s="9"/>
      <c r="M803" s="7"/>
      <c r="N803" s="9"/>
    </row>
    <row r="804" spans="1:14">
      <c r="A804" s="21">
        <v>3</v>
      </c>
      <c r="B804" s="38" t="s">
        <v>233</v>
      </c>
      <c r="C804" s="21">
        <v>1</v>
      </c>
      <c r="D804" s="9">
        <v>3000000</v>
      </c>
      <c r="E804" s="9">
        <f t="shared" si="78"/>
        <v>3000000</v>
      </c>
      <c r="F804" s="7">
        <v>5</v>
      </c>
      <c r="G804" s="9">
        <f t="shared" si="79"/>
        <v>600000</v>
      </c>
      <c r="H804" s="25"/>
      <c r="I804" s="8"/>
      <c r="J804" s="25"/>
      <c r="K804" s="9"/>
      <c r="L804" s="9"/>
      <c r="M804" s="7"/>
      <c r="N804" s="9"/>
    </row>
    <row r="805" spans="1:14">
      <c r="A805" s="21">
        <v>4</v>
      </c>
      <c r="B805" s="38" t="s">
        <v>108</v>
      </c>
      <c r="C805" s="21">
        <v>2</v>
      </c>
      <c r="D805" s="9">
        <v>200000</v>
      </c>
      <c r="E805" s="9">
        <f t="shared" si="78"/>
        <v>400000</v>
      </c>
      <c r="F805" s="7">
        <v>5</v>
      </c>
      <c r="G805" s="9">
        <f t="shared" si="79"/>
        <v>80000</v>
      </c>
      <c r="H805" s="25"/>
      <c r="I805" s="43"/>
      <c r="J805" s="25"/>
      <c r="K805" s="9"/>
      <c r="L805" s="9"/>
      <c r="M805" s="7"/>
      <c r="N805" s="9"/>
    </row>
    <row r="806" spans="1:14">
      <c r="A806" s="21">
        <v>5</v>
      </c>
      <c r="B806" s="38" t="s">
        <v>440</v>
      </c>
      <c r="C806" s="21">
        <v>1</v>
      </c>
      <c r="D806" s="9">
        <v>3500000</v>
      </c>
      <c r="E806" s="9">
        <f t="shared" si="78"/>
        <v>3500000</v>
      </c>
      <c r="F806" s="7">
        <v>5</v>
      </c>
      <c r="G806" s="9">
        <f t="shared" si="79"/>
        <v>700000</v>
      </c>
      <c r="H806" s="25"/>
      <c r="I806" s="43"/>
      <c r="J806" s="25"/>
      <c r="K806" s="9"/>
      <c r="L806" s="9"/>
      <c r="M806" s="7"/>
      <c r="N806" s="9"/>
    </row>
    <row r="807" spans="1:14">
      <c r="A807" s="21">
        <v>6</v>
      </c>
      <c r="B807" s="38" t="s">
        <v>441</v>
      </c>
      <c r="C807" s="23">
        <v>39</v>
      </c>
      <c r="D807" s="9">
        <v>500000</v>
      </c>
      <c r="E807" s="9">
        <f t="shared" si="78"/>
        <v>19500000</v>
      </c>
      <c r="F807" s="7">
        <v>5</v>
      </c>
      <c r="G807" s="9">
        <f t="shared" si="79"/>
        <v>3900000</v>
      </c>
      <c r="H807" s="25"/>
      <c r="I807" s="43"/>
      <c r="J807" s="25"/>
      <c r="K807" s="9"/>
      <c r="L807" s="9"/>
      <c r="M807" s="7"/>
      <c r="N807" s="9"/>
    </row>
    <row r="808" spans="1:14">
      <c r="A808" s="21">
        <v>7</v>
      </c>
      <c r="B808" s="38" t="s">
        <v>180</v>
      </c>
      <c r="C808" s="21">
        <v>1</v>
      </c>
      <c r="D808" s="9">
        <v>1500000</v>
      </c>
      <c r="E808" s="9">
        <f t="shared" si="78"/>
        <v>1500000</v>
      </c>
      <c r="F808" s="7">
        <v>5</v>
      </c>
      <c r="G808" s="9">
        <f t="shared" si="79"/>
        <v>300000</v>
      </c>
      <c r="H808" s="25"/>
      <c r="I808" s="8"/>
      <c r="J808" s="25"/>
      <c r="K808" s="9"/>
      <c r="L808" s="9"/>
      <c r="M808" s="7"/>
      <c r="N808" s="9"/>
    </row>
    <row r="809" spans="1:14">
      <c r="A809" s="21">
        <v>8</v>
      </c>
      <c r="B809" s="38" t="s">
        <v>97</v>
      </c>
      <c r="C809" s="21">
        <v>1</v>
      </c>
      <c r="D809" s="9">
        <v>100000</v>
      </c>
      <c r="E809" s="9">
        <f t="shared" si="78"/>
        <v>100000</v>
      </c>
      <c r="F809" s="7">
        <v>5</v>
      </c>
      <c r="G809" s="9">
        <f t="shared" si="79"/>
        <v>20000</v>
      </c>
      <c r="H809" s="25"/>
      <c r="I809" s="8"/>
      <c r="J809" s="25"/>
      <c r="K809" s="9"/>
      <c r="L809" s="9"/>
      <c r="M809" s="7"/>
      <c r="N809" s="9"/>
    </row>
    <row r="810" spans="1:14">
      <c r="A810" s="21">
        <v>9</v>
      </c>
      <c r="B810" s="38" t="s">
        <v>101</v>
      </c>
      <c r="C810" s="23">
        <v>13</v>
      </c>
      <c r="D810" s="9">
        <v>900000</v>
      </c>
      <c r="E810" s="9">
        <f t="shared" si="78"/>
        <v>11700000</v>
      </c>
      <c r="F810" s="7">
        <v>5</v>
      </c>
      <c r="G810" s="9">
        <f t="shared" si="79"/>
        <v>2340000</v>
      </c>
      <c r="H810" s="25"/>
      <c r="I810" s="8"/>
      <c r="J810" s="25"/>
      <c r="K810" s="9"/>
      <c r="L810" s="9"/>
      <c r="M810" s="7"/>
      <c r="N810" s="9"/>
    </row>
    <row r="811" spans="1:14">
      <c r="A811" s="21">
        <v>10</v>
      </c>
      <c r="B811" s="38" t="s">
        <v>442</v>
      </c>
      <c r="C811" s="23">
        <v>4</v>
      </c>
      <c r="D811" s="9">
        <v>6000000</v>
      </c>
      <c r="E811" s="9">
        <f t="shared" si="78"/>
        <v>24000000</v>
      </c>
      <c r="F811" s="7">
        <v>5</v>
      </c>
      <c r="G811" s="9">
        <f t="shared" si="79"/>
        <v>4800000</v>
      </c>
      <c r="H811" s="25"/>
      <c r="I811" s="8"/>
      <c r="J811" s="25"/>
      <c r="K811" s="9"/>
      <c r="L811" s="9"/>
      <c r="M811" s="7"/>
      <c r="N811" s="9"/>
    </row>
    <row r="812" spans="1:14">
      <c r="A812" s="21">
        <v>11</v>
      </c>
      <c r="B812" s="38" t="s">
        <v>248</v>
      </c>
      <c r="C812" s="23">
        <v>2</v>
      </c>
      <c r="D812" s="9">
        <v>2500000</v>
      </c>
      <c r="E812" s="9">
        <f t="shared" si="78"/>
        <v>5000000</v>
      </c>
      <c r="F812" s="7">
        <v>5</v>
      </c>
      <c r="G812" s="9">
        <f t="shared" si="79"/>
        <v>1000000</v>
      </c>
      <c r="H812" s="25"/>
      <c r="I812" s="8"/>
      <c r="J812" s="25"/>
      <c r="K812" s="9"/>
      <c r="L812" s="9"/>
      <c r="M812" s="7"/>
      <c r="N812" s="9"/>
    </row>
    <row r="813" spans="1:14">
      <c r="A813" s="21">
        <v>12</v>
      </c>
      <c r="B813" s="38" t="s">
        <v>251</v>
      </c>
      <c r="C813" s="23">
        <v>1</v>
      </c>
      <c r="D813" s="9">
        <v>4000000</v>
      </c>
      <c r="E813" s="9">
        <f t="shared" si="78"/>
        <v>4000000</v>
      </c>
      <c r="F813" s="7">
        <v>5</v>
      </c>
      <c r="G813" s="9">
        <f t="shared" si="79"/>
        <v>800000</v>
      </c>
      <c r="H813" s="25"/>
      <c r="I813" s="8"/>
      <c r="J813" s="25"/>
      <c r="K813" s="9"/>
      <c r="L813" s="9"/>
      <c r="M813" s="7"/>
      <c r="N813" s="9"/>
    </row>
    <row r="814" spans="1:14">
      <c r="A814" s="21">
        <v>13</v>
      </c>
      <c r="B814" s="38" t="s">
        <v>444</v>
      </c>
      <c r="C814" s="23">
        <v>1</v>
      </c>
      <c r="D814" s="9">
        <v>4000000</v>
      </c>
      <c r="E814" s="9">
        <f t="shared" si="78"/>
        <v>4000000</v>
      </c>
      <c r="F814" s="7">
        <v>5</v>
      </c>
      <c r="G814" s="9">
        <f t="shared" si="79"/>
        <v>800000</v>
      </c>
      <c r="H814" s="25"/>
      <c r="I814" s="8"/>
      <c r="J814" s="25"/>
      <c r="K814" s="9"/>
      <c r="L814" s="9"/>
      <c r="M814" s="7"/>
      <c r="N814" s="9"/>
    </row>
    <row r="815" spans="1:14">
      <c r="A815" s="21">
        <v>14</v>
      </c>
      <c r="B815" s="38" t="s">
        <v>347</v>
      </c>
      <c r="C815" s="23">
        <v>1</v>
      </c>
      <c r="D815" s="9">
        <v>1500000</v>
      </c>
      <c r="E815" s="9">
        <f t="shared" si="78"/>
        <v>1500000</v>
      </c>
      <c r="F815" s="7">
        <v>5</v>
      </c>
      <c r="G815" s="9">
        <f t="shared" si="79"/>
        <v>300000</v>
      </c>
      <c r="H815" s="25"/>
      <c r="I815" s="8"/>
      <c r="J815" s="25"/>
      <c r="K815" s="9"/>
      <c r="L815" s="9"/>
      <c r="M815" s="7"/>
      <c r="N815" s="9"/>
    </row>
    <row r="816" spans="1:14">
      <c r="A816" s="21">
        <v>15</v>
      </c>
      <c r="B816" s="38" t="s">
        <v>445</v>
      </c>
      <c r="C816" s="23">
        <v>1</v>
      </c>
      <c r="D816" s="9">
        <v>500000</v>
      </c>
      <c r="E816" s="9">
        <f t="shared" si="78"/>
        <v>500000</v>
      </c>
      <c r="F816" s="7">
        <v>5</v>
      </c>
      <c r="G816" s="9">
        <f t="shared" si="79"/>
        <v>100000</v>
      </c>
      <c r="H816" s="25"/>
      <c r="I816" s="8"/>
      <c r="J816" s="25"/>
      <c r="K816" s="9"/>
      <c r="L816" s="9"/>
      <c r="M816" s="7"/>
      <c r="N816" s="9"/>
    </row>
    <row r="817" spans="1:14">
      <c r="A817" s="21">
        <v>16</v>
      </c>
      <c r="B817" s="38" t="s">
        <v>446</v>
      </c>
      <c r="C817" s="23">
        <v>1</v>
      </c>
      <c r="D817" s="9">
        <v>900000</v>
      </c>
      <c r="E817" s="9">
        <f t="shared" si="78"/>
        <v>900000</v>
      </c>
      <c r="F817" s="7">
        <v>5</v>
      </c>
      <c r="G817" s="9">
        <f t="shared" si="79"/>
        <v>180000</v>
      </c>
      <c r="H817" s="25">
        <v>47</v>
      </c>
      <c r="I817" s="8" t="s">
        <v>513</v>
      </c>
      <c r="J817" s="25">
        <v>4</v>
      </c>
      <c r="K817" s="9">
        <v>12500000</v>
      </c>
      <c r="L817" s="9">
        <f t="shared" si="82"/>
        <v>50000000</v>
      </c>
      <c r="M817" s="7">
        <v>5</v>
      </c>
      <c r="N817" s="9">
        <f t="shared" si="83"/>
        <v>10000000</v>
      </c>
    </row>
    <row r="818" spans="1:14">
      <c r="A818" s="21">
        <v>17</v>
      </c>
      <c r="B818" s="38" t="s">
        <v>93</v>
      </c>
      <c r="C818" s="23">
        <v>1</v>
      </c>
      <c r="D818" s="9">
        <v>1500000</v>
      </c>
      <c r="E818" s="9">
        <f t="shared" si="78"/>
        <v>1500000</v>
      </c>
      <c r="F818" s="7">
        <v>5</v>
      </c>
      <c r="G818" s="9">
        <f t="shared" si="79"/>
        <v>300000</v>
      </c>
      <c r="H818" s="25"/>
      <c r="I818" s="8"/>
      <c r="J818" s="25"/>
      <c r="K818" s="9"/>
      <c r="L818" s="9"/>
      <c r="M818" s="7"/>
      <c r="N818" s="9"/>
    </row>
    <row r="819" spans="1:14">
      <c r="A819" s="21">
        <v>18</v>
      </c>
      <c r="B819" s="38" t="s">
        <v>447</v>
      </c>
      <c r="C819" s="23">
        <v>1</v>
      </c>
      <c r="D819" s="9">
        <v>2500000</v>
      </c>
      <c r="E819" s="9">
        <f t="shared" si="78"/>
        <v>2500000</v>
      </c>
      <c r="F819" s="7">
        <v>5</v>
      </c>
      <c r="G819" s="9">
        <f t="shared" si="79"/>
        <v>500000</v>
      </c>
      <c r="H819" s="25">
        <v>49</v>
      </c>
      <c r="I819" s="8" t="s">
        <v>514</v>
      </c>
      <c r="J819" s="25">
        <v>1</v>
      </c>
      <c r="K819" s="9">
        <v>12500000</v>
      </c>
      <c r="L819" s="9">
        <f t="shared" si="82"/>
        <v>12500000</v>
      </c>
      <c r="M819" s="7">
        <v>5</v>
      </c>
      <c r="N819" s="9">
        <f t="shared" si="83"/>
        <v>2500000</v>
      </c>
    </row>
    <row r="820" spans="1:14">
      <c r="A820" s="21"/>
      <c r="B820" s="38"/>
      <c r="C820" s="23"/>
      <c r="D820" s="9"/>
      <c r="E820" s="9"/>
      <c r="F820" s="7"/>
      <c r="G820" s="9"/>
      <c r="H820" s="25">
        <v>50</v>
      </c>
      <c r="I820" s="8" t="s">
        <v>515</v>
      </c>
      <c r="J820" s="25">
        <v>1</v>
      </c>
      <c r="K820" s="9">
        <v>20000000</v>
      </c>
      <c r="L820" s="9">
        <f t="shared" si="82"/>
        <v>20000000</v>
      </c>
      <c r="M820" s="7">
        <v>5</v>
      </c>
      <c r="N820" s="9">
        <f t="shared" si="83"/>
        <v>4000000</v>
      </c>
    </row>
    <row r="821" spans="1:14">
      <c r="A821" s="21"/>
      <c r="B821" s="38" t="s">
        <v>462</v>
      </c>
      <c r="C821" s="24"/>
      <c r="D821" s="9"/>
      <c r="E821" s="9"/>
      <c r="F821" s="7"/>
      <c r="G821" s="9"/>
      <c r="H821" s="25"/>
      <c r="I821" s="8"/>
      <c r="J821" s="25"/>
      <c r="K821" s="9"/>
      <c r="L821" s="9"/>
      <c r="M821" s="7"/>
      <c r="N821" s="9"/>
    </row>
    <row r="822" spans="1:14">
      <c r="A822" s="21">
        <v>1</v>
      </c>
      <c r="B822" s="38" t="s">
        <v>325</v>
      </c>
      <c r="C822" s="21">
        <v>1</v>
      </c>
      <c r="D822" s="9">
        <v>8000000</v>
      </c>
      <c r="E822" s="9">
        <f t="shared" ref="E822:E838" si="84">C822*D822</f>
        <v>8000000</v>
      </c>
      <c r="F822" s="7">
        <v>5</v>
      </c>
      <c r="G822" s="9">
        <f t="shared" ref="G822:G838" si="85">E822/F822</f>
        <v>1600000</v>
      </c>
      <c r="H822" s="25"/>
      <c r="I822" s="8"/>
      <c r="J822" s="25"/>
      <c r="K822" s="9"/>
      <c r="L822" s="9"/>
      <c r="M822" s="7"/>
      <c r="N822" s="9"/>
    </row>
    <row r="823" spans="1:14">
      <c r="A823" s="21">
        <v>2</v>
      </c>
      <c r="B823" s="38" t="s">
        <v>451</v>
      </c>
      <c r="C823" s="21">
        <v>1</v>
      </c>
      <c r="D823" s="9">
        <v>4000000</v>
      </c>
      <c r="E823" s="9">
        <f t="shared" si="84"/>
        <v>4000000</v>
      </c>
      <c r="F823" s="7">
        <v>5</v>
      </c>
      <c r="G823" s="9">
        <f t="shared" si="85"/>
        <v>800000</v>
      </c>
      <c r="H823" s="25"/>
      <c r="I823" s="8"/>
      <c r="J823" s="25"/>
      <c r="K823" s="9"/>
      <c r="L823" s="9"/>
      <c r="M823" s="7"/>
      <c r="N823" s="9"/>
    </row>
    <row r="824" spans="1:14">
      <c r="A824" s="21">
        <v>3</v>
      </c>
      <c r="B824" s="38" t="s">
        <v>233</v>
      </c>
      <c r="C824" s="21">
        <v>1</v>
      </c>
      <c r="D824" s="9">
        <v>3000000</v>
      </c>
      <c r="E824" s="9">
        <f t="shared" si="84"/>
        <v>3000000</v>
      </c>
      <c r="F824" s="7">
        <v>5</v>
      </c>
      <c r="G824" s="9">
        <f t="shared" si="85"/>
        <v>600000</v>
      </c>
      <c r="H824" s="25"/>
      <c r="I824" s="8"/>
      <c r="J824" s="25"/>
      <c r="K824" s="9"/>
      <c r="L824" s="9"/>
      <c r="M824" s="7"/>
      <c r="N824" s="9"/>
    </row>
    <row r="825" spans="1:14">
      <c r="A825" s="21">
        <v>4</v>
      </c>
      <c r="B825" s="38" t="s">
        <v>108</v>
      </c>
      <c r="C825" s="21">
        <v>2</v>
      </c>
      <c r="D825" s="9">
        <v>200000</v>
      </c>
      <c r="E825" s="9">
        <f t="shared" si="84"/>
        <v>400000</v>
      </c>
      <c r="F825" s="7">
        <v>5</v>
      </c>
      <c r="G825" s="9">
        <f t="shared" si="85"/>
        <v>80000</v>
      </c>
      <c r="H825" s="25"/>
      <c r="I825" s="8"/>
      <c r="J825" s="25"/>
      <c r="K825" s="9"/>
      <c r="L825" s="9"/>
      <c r="M825" s="7"/>
      <c r="N825" s="9"/>
    </row>
    <row r="826" spans="1:14">
      <c r="A826" s="21">
        <v>5</v>
      </c>
      <c r="B826" s="38" t="s">
        <v>440</v>
      </c>
      <c r="C826" s="21">
        <v>1</v>
      </c>
      <c r="D826" s="9">
        <v>3500000</v>
      </c>
      <c r="E826" s="9">
        <f t="shared" si="84"/>
        <v>3500000</v>
      </c>
      <c r="F826" s="7">
        <v>5</v>
      </c>
      <c r="G826" s="9">
        <f t="shared" si="85"/>
        <v>700000</v>
      </c>
      <c r="H826" s="25"/>
      <c r="I826" s="8"/>
      <c r="J826" s="25"/>
      <c r="K826" s="9"/>
      <c r="L826" s="9"/>
      <c r="M826" s="7"/>
      <c r="N826" s="9"/>
    </row>
    <row r="827" spans="1:14">
      <c r="A827" s="21">
        <v>6</v>
      </c>
      <c r="B827" s="38" t="s">
        <v>441</v>
      </c>
      <c r="C827" s="23">
        <v>39</v>
      </c>
      <c r="D827" s="9">
        <v>500000</v>
      </c>
      <c r="E827" s="9">
        <f t="shared" si="84"/>
        <v>19500000</v>
      </c>
      <c r="F827" s="7">
        <v>5</v>
      </c>
      <c r="G827" s="9">
        <f t="shared" si="85"/>
        <v>3900000</v>
      </c>
      <c r="H827" s="25"/>
      <c r="I827" s="8"/>
      <c r="J827" s="25"/>
      <c r="K827" s="9"/>
      <c r="L827" s="9"/>
      <c r="M827" s="7"/>
      <c r="N827" s="9"/>
    </row>
    <row r="828" spans="1:14">
      <c r="A828" s="21">
        <v>7</v>
      </c>
      <c r="B828" s="38" t="s">
        <v>180</v>
      </c>
      <c r="C828" s="21">
        <v>1</v>
      </c>
      <c r="D828" s="9">
        <v>1500000</v>
      </c>
      <c r="E828" s="9">
        <f t="shared" si="84"/>
        <v>1500000</v>
      </c>
      <c r="F828" s="7">
        <v>5</v>
      </c>
      <c r="G828" s="9">
        <f t="shared" si="85"/>
        <v>300000</v>
      </c>
      <c r="H828" s="25"/>
      <c r="I828" s="8"/>
      <c r="J828" s="25"/>
      <c r="K828" s="9"/>
      <c r="L828" s="9"/>
      <c r="M828" s="7"/>
      <c r="N828" s="9"/>
    </row>
    <row r="829" spans="1:14">
      <c r="A829" s="21">
        <v>8</v>
      </c>
      <c r="B829" s="38" t="s">
        <v>97</v>
      </c>
      <c r="C829" s="21">
        <v>1</v>
      </c>
      <c r="D829" s="9">
        <v>100000</v>
      </c>
      <c r="E829" s="9">
        <f t="shared" si="84"/>
        <v>100000</v>
      </c>
      <c r="F829" s="7">
        <v>5</v>
      </c>
      <c r="G829" s="9">
        <f t="shared" si="85"/>
        <v>20000</v>
      </c>
      <c r="H829" s="25"/>
      <c r="I829" s="8"/>
      <c r="J829" s="25"/>
      <c r="K829" s="9"/>
      <c r="L829" s="9"/>
      <c r="M829" s="7"/>
      <c r="N829" s="9"/>
    </row>
    <row r="830" spans="1:14">
      <c r="A830" s="21">
        <v>9</v>
      </c>
      <c r="B830" s="38" t="s">
        <v>101</v>
      </c>
      <c r="C830" s="23">
        <v>13</v>
      </c>
      <c r="D830" s="9">
        <v>900000</v>
      </c>
      <c r="E830" s="9">
        <f t="shared" si="84"/>
        <v>11700000</v>
      </c>
      <c r="F830" s="7">
        <v>5</v>
      </c>
      <c r="G830" s="9">
        <f t="shared" si="85"/>
        <v>2340000</v>
      </c>
      <c r="H830" s="25"/>
      <c r="I830" s="8"/>
      <c r="J830" s="25"/>
      <c r="K830" s="9"/>
      <c r="L830" s="9"/>
      <c r="M830" s="7"/>
      <c r="N830" s="9"/>
    </row>
    <row r="831" spans="1:14">
      <c r="A831" s="21">
        <v>10</v>
      </c>
      <c r="B831" s="38" t="s">
        <v>442</v>
      </c>
      <c r="C831" s="23">
        <v>4</v>
      </c>
      <c r="D831" s="9">
        <v>6000000</v>
      </c>
      <c r="E831" s="9">
        <f t="shared" si="84"/>
        <v>24000000</v>
      </c>
      <c r="F831" s="7">
        <v>5</v>
      </c>
      <c r="G831" s="9">
        <f t="shared" si="85"/>
        <v>4800000</v>
      </c>
      <c r="H831" s="25"/>
      <c r="I831" s="8"/>
      <c r="J831" s="25"/>
      <c r="K831" s="9"/>
      <c r="L831" s="9"/>
      <c r="M831" s="7"/>
      <c r="N831" s="9"/>
    </row>
    <row r="832" spans="1:14">
      <c r="A832" s="21">
        <v>11</v>
      </c>
      <c r="B832" s="38" t="s">
        <v>248</v>
      </c>
      <c r="C832" s="23">
        <v>2</v>
      </c>
      <c r="D832" s="9">
        <v>2500000</v>
      </c>
      <c r="E832" s="9">
        <f t="shared" si="84"/>
        <v>5000000</v>
      </c>
      <c r="F832" s="7">
        <v>5</v>
      </c>
      <c r="G832" s="9">
        <f t="shared" si="85"/>
        <v>1000000</v>
      </c>
      <c r="H832" s="25"/>
      <c r="I832" s="8"/>
      <c r="J832" s="25"/>
      <c r="K832" s="9"/>
      <c r="L832" s="9"/>
      <c r="M832" s="7"/>
      <c r="N832" s="9"/>
    </row>
    <row r="833" spans="1:14">
      <c r="A833" s="21">
        <v>12</v>
      </c>
      <c r="B833" s="38" t="s">
        <v>251</v>
      </c>
      <c r="C833" s="23">
        <v>1</v>
      </c>
      <c r="D833" s="9">
        <v>4000000</v>
      </c>
      <c r="E833" s="9">
        <f t="shared" si="84"/>
        <v>4000000</v>
      </c>
      <c r="F833" s="7">
        <v>5</v>
      </c>
      <c r="G833" s="9">
        <f t="shared" si="85"/>
        <v>800000</v>
      </c>
      <c r="H833" s="25"/>
      <c r="I833" s="39"/>
      <c r="J833" s="26"/>
      <c r="K833" s="9"/>
      <c r="L833" s="9"/>
      <c r="M833" s="7"/>
      <c r="N833" s="9"/>
    </row>
    <row r="834" spans="1:14">
      <c r="A834" s="21">
        <v>13</v>
      </c>
      <c r="B834" s="38" t="s">
        <v>444</v>
      </c>
      <c r="C834" s="23">
        <v>1</v>
      </c>
      <c r="D834" s="9">
        <v>4000000</v>
      </c>
      <c r="E834" s="9">
        <f t="shared" si="84"/>
        <v>4000000</v>
      </c>
      <c r="F834" s="7">
        <v>5</v>
      </c>
      <c r="G834" s="9">
        <f t="shared" si="85"/>
        <v>800000</v>
      </c>
      <c r="H834" s="25"/>
      <c r="I834" s="39"/>
      <c r="J834" s="26"/>
      <c r="K834" s="9"/>
      <c r="L834" s="9"/>
      <c r="M834" s="7"/>
      <c r="N834" s="9"/>
    </row>
    <row r="835" spans="1:14">
      <c r="A835" s="21">
        <v>14</v>
      </c>
      <c r="B835" s="38" t="s">
        <v>347</v>
      </c>
      <c r="C835" s="23">
        <v>1</v>
      </c>
      <c r="D835" s="9">
        <v>1500000</v>
      </c>
      <c r="E835" s="9">
        <f t="shared" si="84"/>
        <v>1500000</v>
      </c>
      <c r="F835" s="7">
        <v>5</v>
      </c>
      <c r="G835" s="9">
        <f t="shared" si="85"/>
        <v>300000</v>
      </c>
      <c r="H835" s="25">
        <v>65</v>
      </c>
      <c r="I835" s="39" t="s">
        <v>396</v>
      </c>
      <c r="J835" s="26">
        <v>1</v>
      </c>
      <c r="K835" s="9">
        <v>12500000</v>
      </c>
      <c r="L835" s="9">
        <f t="shared" ref="L835:L837" si="86">J835*K835</f>
        <v>12500000</v>
      </c>
      <c r="M835" s="7">
        <v>5</v>
      </c>
      <c r="N835" s="9">
        <f t="shared" ref="N835:N837" si="87">L835/M835</f>
        <v>2500000</v>
      </c>
    </row>
    <row r="836" spans="1:14">
      <c r="A836" s="21">
        <v>15</v>
      </c>
      <c r="B836" s="38" t="s">
        <v>445</v>
      </c>
      <c r="C836" s="23">
        <v>1</v>
      </c>
      <c r="D836" s="9">
        <v>500000</v>
      </c>
      <c r="E836" s="9">
        <f t="shared" si="84"/>
        <v>500000</v>
      </c>
      <c r="F836" s="7">
        <v>5</v>
      </c>
      <c r="G836" s="9">
        <f t="shared" si="85"/>
        <v>100000</v>
      </c>
      <c r="H836" s="25">
        <v>66</v>
      </c>
      <c r="I836" s="39" t="s">
        <v>396</v>
      </c>
      <c r="J836" s="26">
        <v>1</v>
      </c>
      <c r="K836" s="9">
        <v>12500000</v>
      </c>
      <c r="L836" s="9">
        <f t="shared" si="86"/>
        <v>12500000</v>
      </c>
      <c r="M836" s="7">
        <v>5</v>
      </c>
      <c r="N836" s="9">
        <f t="shared" si="87"/>
        <v>2500000</v>
      </c>
    </row>
    <row r="837" spans="1:14">
      <c r="A837" s="21">
        <v>16</v>
      </c>
      <c r="B837" s="38" t="s">
        <v>446</v>
      </c>
      <c r="C837" s="23">
        <v>1</v>
      </c>
      <c r="D837" s="9">
        <v>900000</v>
      </c>
      <c r="E837" s="9">
        <f t="shared" si="84"/>
        <v>900000</v>
      </c>
      <c r="F837" s="7">
        <v>5</v>
      </c>
      <c r="G837" s="9">
        <f t="shared" si="85"/>
        <v>180000</v>
      </c>
      <c r="H837" s="25">
        <v>67</v>
      </c>
      <c r="I837" s="39" t="s">
        <v>524</v>
      </c>
      <c r="J837" s="26">
        <v>1</v>
      </c>
      <c r="K837" s="9">
        <v>80000000</v>
      </c>
      <c r="L837" s="9">
        <f t="shared" si="86"/>
        <v>80000000</v>
      </c>
      <c r="M837" s="7">
        <v>5</v>
      </c>
      <c r="N837" s="9">
        <f t="shared" si="87"/>
        <v>16000000</v>
      </c>
    </row>
    <row r="838" spans="1:14">
      <c r="A838" s="21">
        <v>17</v>
      </c>
      <c r="B838" s="38" t="s">
        <v>93</v>
      </c>
      <c r="C838" s="23">
        <v>1</v>
      </c>
      <c r="D838" s="9">
        <v>1500000</v>
      </c>
      <c r="E838" s="9">
        <f t="shared" si="84"/>
        <v>1500000</v>
      </c>
      <c r="F838" s="7">
        <v>5</v>
      </c>
      <c r="G838" s="9">
        <f t="shared" si="85"/>
        <v>300000</v>
      </c>
      <c r="H838" s="26"/>
      <c r="I838" s="39"/>
      <c r="J838" s="26"/>
      <c r="K838" s="9"/>
      <c r="L838" s="9"/>
      <c r="M838" s="7"/>
      <c r="N838" s="9"/>
    </row>
    <row r="839" spans="1:14">
      <c r="A839" s="21"/>
      <c r="B839" s="38"/>
      <c r="C839" s="21"/>
      <c r="D839" s="9"/>
      <c r="E839" s="9"/>
      <c r="F839" s="7"/>
      <c r="G839" s="9"/>
      <c r="H839" s="25"/>
      <c r="I839" s="8"/>
      <c r="J839" s="25"/>
      <c r="K839" s="9"/>
      <c r="L839" s="9"/>
      <c r="M839" s="7"/>
      <c r="N839" s="9"/>
    </row>
    <row r="840" spans="1:14">
      <c r="A840" s="21"/>
      <c r="B840" s="38" t="s">
        <v>463</v>
      </c>
      <c r="C840" s="24"/>
      <c r="D840" s="9"/>
      <c r="E840" s="9"/>
      <c r="F840" s="7"/>
      <c r="G840" s="9"/>
      <c r="H840" s="25"/>
      <c r="I840" s="8"/>
      <c r="J840" s="25"/>
      <c r="K840" s="9"/>
      <c r="L840" s="9"/>
      <c r="M840" s="7"/>
      <c r="N840" s="9"/>
    </row>
    <row r="841" spans="1:14">
      <c r="A841" s="21">
        <v>1</v>
      </c>
      <c r="B841" s="38" t="s">
        <v>451</v>
      </c>
      <c r="C841" s="21">
        <v>1</v>
      </c>
      <c r="D841" s="9">
        <v>4000000</v>
      </c>
      <c r="E841" s="9">
        <f t="shared" ref="E841:E858" si="88">C841*D841</f>
        <v>4000000</v>
      </c>
      <c r="F841" s="7">
        <v>5</v>
      </c>
      <c r="G841" s="9">
        <f t="shared" ref="G841:G858" si="89">E841/F841</f>
        <v>800000</v>
      </c>
      <c r="H841" s="25"/>
      <c r="I841" s="8"/>
      <c r="J841" s="25"/>
      <c r="K841" s="9"/>
      <c r="L841" s="9"/>
      <c r="M841" s="7"/>
      <c r="N841" s="9"/>
    </row>
    <row r="842" spans="1:14">
      <c r="A842" s="21">
        <v>2</v>
      </c>
      <c r="B842" s="38" t="s">
        <v>233</v>
      </c>
      <c r="C842" s="21">
        <v>1</v>
      </c>
      <c r="D842" s="9">
        <v>3000000</v>
      </c>
      <c r="E842" s="9">
        <f t="shared" si="88"/>
        <v>3000000</v>
      </c>
      <c r="F842" s="7">
        <v>5</v>
      </c>
      <c r="G842" s="9">
        <f t="shared" si="89"/>
        <v>600000</v>
      </c>
      <c r="H842" s="25"/>
      <c r="I842" s="8"/>
      <c r="J842" s="25"/>
      <c r="K842" s="9"/>
      <c r="L842" s="9"/>
      <c r="M842" s="7"/>
      <c r="N842" s="9"/>
    </row>
    <row r="843" spans="1:14">
      <c r="A843" s="21">
        <v>3</v>
      </c>
      <c r="B843" s="38" t="s">
        <v>108</v>
      </c>
      <c r="C843" s="21">
        <v>2</v>
      </c>
      <c r="D843" s="9">
        <v>200000</v>
      </c>
      <c r="E843" s="9">
        <f t="shared" si="88"/>
        <v>400000</v>
      </c>
      <c r="F843" s="7">
        <v>5</v>
      </c>
      <c r="G843" s="9">
        <f t="shared" si="89"/>
        <v>80000</v>
      </c>
      <c r="H843" s="25"/>
      <c r="I843" s="8"/>
      <c r="J843" s="25"/>
      <c r="K843" s="9"/>
      <c r="L843" s="9"/>
      <c r="M843" s="7"/>
      <c r="N843" s="9"/>
    </row>
    <row r="844" spans="1:14">
      <c r="A844" s="21">
        <v>4</v>
      </c>
      <c r="B844" s="38" t="s">
        <v>440</v>
      </c>
      <c r="C844" s="21">
        <v>1</v>
      </c>
      <c r="D844" s="9">
        <v>3500000</v>
      </c>
      <c r="E844" s="9">
        <f t="shared" si="88"/>
        <v>3500000</v>
      </c>
      <c r="F844" s="7">
        <v>5</v>
      </c>
      <c r="G844" s="9">
        <f t="shared" si="89"/>
        <v>700000</v>
      </c>
      <c r="H844" s="25"/>
      <c r="I844" s="8"/>
      <c r="J844" s="25"/>
      <c r="K844" s="9"/>
      <c r="L844" s="9"/>
      <c r="M844" s="7"/>
      <c r="N844" s="9"/>
    </row>
    <row r="845" spans="1:14">
      <c r="A845" s="21">
        <v>5</v>
      </c>
      <c r="B845" s="38" t="s">
        <v>441</v>
      </c>
      <c r="C845" s="23">
        <v>39</v>
      </c>
      <c r="D845" s="9">
        <v>500000</v>
      </c>
      <c r="E845" s="9">
        <f t="shared" si="88"/>
        <v>19500000</v>
      </c>
      <c r="F845" s="7">
        <v>5</v>
      </c>
      <c r="G845" s="9">
        <f t="shared" si="89"/>
        <v>3900000</v>
      </c>
      <c r="H845" s="25"/>
      <c r="I845" s="8"/>
      <c r="J845" s="25"/>
      <c r="K845" s="9"/>
      <c r="L845" s="9"/>
      <c r="M845" s="7"/>
      <c r="N845" s="9"/>
    </row>
    <row r="846" spans="1:14">
      <c r="A846" s="21">
        <v>6</v>
      </c>
      <c r="B846" s="38" t="s">
        <v>180</v>
      </c>
      <c r="C846" s="21">
        <v>1</v>
      </c>
      <c r="D846" s="9">
        <v>1500000</v>
      </c>
      <c r="E846" s="9">
        <f t="shared" si="88"/>
        <v>1500000</v>
      </c>
      <c r="F846" s="7">
        <v>5</v>
      </c>
      <c r="G846" s="9">
        <f t="shared" si="89"/>
        <v>300000</v>
      </c>
      <c r="H846" s="25"/>
      <c r="I846" s="8"/>
      <c r="J846" s="25"/>
      <c r="K846" s="9"/>
      <c r="L846" s="9"/>
      <c r="M846" s="7"/>
      <c r="N846" s="9"/>
    </row>
    <row r="847" spans="1:14">
      <c r="A847" s="21">
        <v>7</v>
      </c>
      <c r="B847" s="38" t="s">
        <v>238</v>
      </c>
      <c r="C847" s="21">
        <v>1</v>
      </c>
      <c r="D847" s="9">
        <v>4000000</v>
      </c>
      <c r="E847" s="9">
        <f t="shared" si="88"/>
        <v>4000000</v>
      </c>
      <c r="F847" s="7">
        <v>5</v>
      </c>
      <c r="G847" s="9">
        <f t="shared" si="89"/>
        <v>800000</v>
      </c>
      <c r="H847" s="25"/>
      <c r="I847" s="8"/>
      <c r="J847" s="25"/>
      <c r="K847" s="9"/>
      <c r="L847" s="9"/>
      <c r="M847" s="7"/>
      <c r="N847" s="9"/>
    </row>
    <row r="848" spans="1:14">
      <c r="A848" s="21">
        <v>8</v>
      </c>
      <c r="B848" s="38" t="s">
        <v>97</v>
      </c>
      <c r="C848" s="21">
        <v>1</v>
      </c>
      <c r="D848" s="9">
        <v>100000</v>
      </c>
      <c r="E848" s="9">
        <f t="shared" si="88"/>
        <v>100000</v>
      </c>
      <c r="F848" s="7">
        <v>5</v>
      </c>
      <c r="G848" s="9">
        <f t="shared" si="89"/>
        <v>20000</v>
      </c>
      <c r="H848" s="25"/>
      <c r="I848" s="8"/>
      <c r="J848" s="25"/>
      <c r="K848" s="9"/>
      <c r="L848" s="9"/>
      <c r="M848" s="7"/>
      <c r="N848" s="9"/>
    </row>
    <row r="849" spans="1:14">
      <c r="A849" s="21">
        <v>9</v>
      </c>
      <c r="B849" s="38" t="s">
        <v>101</v>
      </c>
      <c r="C849" s="23">
        <v>13</v>
      </c>
      <c r="D849" s="9">
        <v>900000</v>
      </c>
      <c r="E849" s="9">
        <f t="shared" si="88"/>
        <v>11700000</v>
      </c>
      <c r="F849" s="7">
        <v>5</v>
      </c>
      <c r="G849" s="9">
        <f t="shared" si="89"/>
        <v>2340000</v>
      </c>
      <c r="H849" s="25"/>
      <c r="I849" s="8"/>
      <c r="J849" s="25"/>
      <c r="K849" s="9"/>
      <c r="L849" s="9"/>
      <c r="M849" s="7"/>
      <c r="N849" s="9"/>
    </row>
    <row r="850" spans="1:14">
      <c r="A850" s="21">
        <v>10</v>
      </c>
      <c r="B850" s="38" t="s">
        <v>442</v>
      </c>
      <c r="C850" s="23">
        <v>4</v>
      </c>
      <c r="D850" s="9">
        <v>6000000</v>
      </c>
      <c r="E850" s="9">
        <f t="shared" si="88"/>
        <v>24000000</v>
      </c>
      <c r="F850" s="7">
        <v>5</v>
      </c>
      <c r="G850" s="9">
        <f t="shared" si="89"/>
        <v>4800000</v>
      </c>
      <c r="H850" s="25"/>
      <c r="I850" s="8"/>
      <c r="J850" s="25"/>
      <c r="K850" s="9"/>
      <c r="L850" s="9"/>
      <c r="M850" s="7"/>
      <c r="N850" s="9"/>
    </row>
    <row r="851" spans="1:14">
      <c r="A851" s="21">
        <v>11</v>
      </c>
      <c r="B851" s="38" t="s">
        <v>248</v>
      </c>
      <c r="C851" s="23">
        <v>1</v>
      </c>
      <c r="D851" s="9">
        <v>2500000</v>
      </c>
      <c r="E851" s="9">
        <f t="shared" si="88"/>
        <v>2500000</v>
      </c>
      <c r="F851" s="7">
        <v>5</v>
      </c>
      <c r="G851" s="9">
        <f t="shared" si="89"/>
        <v>500000</v>
      </c>
      <c r="H851" s="25"/>
      <c r="I851" s="8"/>
      <c r="J851" s="25"/>
      <c r="K851" s="9"/>
      <c r="L851" s="9"/>
      <c r="M851" s="7"/>
      <c r="N851" s="9"/>
    </row>
    <row r="852" spans="1:14">
      <c r="A852" s="21">
        <v>12</v>
      </c>
      <c r="B852" s="38" t="s">
        <v>251</v>
      </c>
      <c r="C852" s="23">
        <v>1</v>
      </c>
      <c r="D852" s="9">
        <v>4000000</v>
      </c>
      <c r="E852" s="9">
        <f t="shared" si="88"/>
        <v>4000000</v>
      </c>
      <c r="F852" s="7">
        <v>5</v>
      </c>
      <c r="G852" s="9">
        <f t="shared" si="89"/>
        <v>800000</v>
      </c>
      <c r="H852" s="25"/>
      <c r="I852" s="8"/>
      <c r="J852" s="25"/>
      <c r="K852" s="9"/>
      <c r="L852" s="9"/>
      <c r="M852" s="7"/>
      <c r="N852" s="9"/>
    </row>
    <row r="853" spans="1:14">
      <c r="A853" s="21">
        <v>13</v>
      </c>
      <c r="B853" s="38" t="s">
        <v>444</v>
      </c>
      <c r="C853" s="23">
        <v>1</v>
      </c>
      <c r="D853" s="9">
        <v>4000000</v>
      </c>
      <c r="E853" s="9">
        <f t="shared" si="88"/>
        <v>4000000</v>
      </c>
      <c r="F853" s="7">
        <v>5</v>
      </c>
      <c r="G853" s="9">
        <f t="shared" si="89"/>
        <v>800000</v>
      </c>
      <c r="H853" s="25"/>
      <c r="I853" s="8"/>
      <c r="J853" s="25"/>
      <c r="K853" s="9"/>
      <c r="L853" s="9"/>
      <c r="M853" s="7"/>
      <c r="N853" s="9"/>
    </row>
    <row r="854" spans="1:14">
      <c r="A854" s="21">
        <v>14</v>
      </c>
      <c r="B854" s="38" t="s">
        <v>347</v>
      </c>
      <c r="C854" s="23">
        <v>1</v>
      </c>
      <c r="D854" s="9">
        <v>1500000</v>
      </c>
      <c r="E854" s="9">
        <f t="shared" si="88"/>
        <v>1500000</v>
      </c>
      <c r="F854" s="7">
        <v>5</v>
      </c>
      <c r="G854" s="9">
        <f t="shared" si="89"/>
        <v>300000</v>
      </c>
      <c r="H854" s="25"/>
      <c r="I854" s="8"/>
      <c r="J854" s="25"/>
      <c r="K854" s="9"/>
      <c r="L854" s="9"/>
      <c r="M854" s="7"/>
      <c r="N854" s="9"/>
    </row>
    <row r="855" spans="1:14">
      <c r="A855" s="21">
        <v>15</v>
      </c>
      <c r="B855" s="38" t="s">
        <v>446</v>
      </c>
      <c r="C855" s="23">
        <v>1</v>
      </c>
      <c r="D855" s="9">
        <v>900000</v>
      </c>
      <c r="E855" s="9">
        <f t="shared" si="88"/>
        <v>900000</v>
      </c>
      <c r="F855" s="7">
        <v>5</v>
      </c>
      <c r="G855" s="9">
        <f t="shared" si="89"/>
        <v>180000</v>
      </c>
      <c r="H855" s="25"/>
      <c r="I855" s="8"/>
      <c r="J855" s="25"/>
      <c r="K855" s="9"/>
      <c r="L855" s="9"/>
      <c r="M855" s="7"/>
      <c r="N855" s="9"/>
    </row>
    <row r="856" spans="1:14">
      <c r="A856" s="21">
        <v>16</v>
      </c>
      <c r="B856" s="38" t="s">
        <v>93</v>
      </c>
      <c r="C856" s="23">
        <v>1</v>
      </c>
      <c r="D856" s="9">
        <v>1500000</v>
      </c>
      <c r="E856" s="9">
        <f t="shared" si="88"/>
        <v>1500000</v>
      </c>
      <c r="F856" s="7">
        <v>5</v>
      </c>
      <c r="G856" s="9">
        <f t="shared" si="89"/>
        <v>300000</v>
      </c>
      <c r="H856" s="25"/>
      <c r="I856" s="8"/>
      <c r="J856" s="25"/>
      <c r="K856" s="9"/>
      <c r="L856" s="9"/>
      <c r="M856" s="7"/>
      <c r="N856" s="9"/>
    </row>
    <row r="857" spans="1:14">
      <c r="A857" s="21">
        <v>17</v>
      </c>
      <c r="B857" s="38" t="s">
        <v>447</v>
      </c>
      <c r="C857" s="23">
        <v>1</v>
      </c>
      <c r="D857" s="9">
        <v>2500000</v>
      </c>
      <c r="E857" s="9">
        <f t="shared" si="88"/>
        <v>2500000</v>
      </c>
      <c r="F857" s="7">
        <v>5</v>
      </c>
      <c r="G857" s="9">
        <f t="shared" si="89"/>
        <v>500000</v>
      </c>
      <c r="H857" s="25"/>
      <c r="I857" s="8"/>
      <c r="J857" s="25"/>
      <c r="K857" s="9"/>
      <c r="L857" s="9"/>
      <c r="M857" s="7"/>
      <c r="N857" s="9"/>
    </row>
    <row r="858" spans="1:14">
      <c r="A858" s="21">
        <v>18</v>
      </c>
      <c r="B858" s="38" t="s">
        <v>448</v>
      </c>
      <c r="C858" s="23">
        <v>1</v>
      </c>
      <c r="D858" s="9">
        <v>200000</v>
      </c>
      <c r="E858" s="9">
        <f t="shared" si="88"/>
        <v>200000</v>
      </c>
      <c r="F858" s="7">
        <v>5</v>
      </c>
      <c r="G858" s="9">
        <f t="shared" si="89"/>
        <v>40000</v>
      </c>
      <c r="H858" s="25"/>
      <c r="I858" s="8"/>
      <c r="J858" s="25"/>
      <c r="K858" s="9"/>
      <c r="L858" s="9"/>
      <c r="M858" s="7"/>
      <c r="N858" s="9"/>
    </row>
    <row r="859" spans="1:14">
      <c r="A859" s="21"/>
      <c r="B859" s="38"/>
      <c r="C859" s="47"/>
      <c r="D859" s="9"/>
      <c r="E859" s="9"/>
      <c r="F859" s="7"/>
      <c r="G859" s="9"/>
      <c r="H859" s="25"/>
      <c r="I859" s="8"/>
      <c r="J859" s="25"/>
      <c r="K859" s="9"/>
      <c r="L859" s="9"/>
      <c r="M859" s="7"/>
      <c r="N859" s="9"/>
    </row>
    <row r="860" spans="1:14">
      <c r="A860" s="21"/>
      <c r="B860" s="38" t="s">
        <v>464</v>
      </c>
      <c r="C860" s="47"/>
      <c r="D860" s="9"/>
      <c r="E860" s="9"/>
      <c r="F860" s="7"/>
      <c r="G860" s="9"/>
      <c r="H860" s="25"/>
      <c r="I860" s="8"/>
      <c r="J860" s="25"/>
      <c r="K860" s="9"/>
      <c r="L860" s="9"/>
      <c r="M860" s="7"/>
      <c r="N860" s="9"/>
    </row>
    <row r="861" spans="1:14">
      <c r="A861" s="21">
        <v>1</v>
      </c>
      <c r="B861" s="38" t="s">
        <v>451</v>
      </c>
      <c r="C861" s="21">
        <v>1</v>
      </c>
      <c r="D861" s="9">
        <v>4000000</v>
      </c>
      <c r="E861" s="9">
        <f t="shared" ref="E861:E878" si="90">C861*D861</f>
        <v>4000000</v>
      </c>
      <c r="F861" s="7">
        <v>5</v>
      </c>
      <c r="G861" s="9">
        <f t="shared" ref="G861:G878" si="91">E861/F861</f>
        <v>800000</v>
      </c>
      <c r="H861" s="25"/>
      <c r="I861" s="8"/>
      <c r="J861" s="25"/>
      <c r="K861" s="9"/>
      <c r="L861" s="9"/>
      <c r="M861" s="7"/>
      <c r="N861" s="9"/>
    </row>
    <row r="862" spans="1:14">
      <c r="A862" s="21">
        <v>2</v>
      </c>
      <c r="B862" s="38" t="s">
        <v>108</v>
      </c>
      <c r="C862" s="21">
        <v>2</v>
      </c>
      <c r="D862" s="9">
        <v>200000</v>
      </c>
      <c r="E862" s="9">
        <f t="shared" si="90"/>
        <v>400000</v>
      </c>
      <c r="F862" s="7">
        <v>5</v>
      </c>
      <c r="G862" s="9">
        <f t="shared" si="91"/>
        <v>80000</v>
      </c>
      <c r="H862" s="25"/>
      <c r="I862" s="8"/>
      <c r="J862" s="25"/>
      <c r="K862" s="9"/>
      <c r="L862" s="9"/>
      <c r="M862" s="7"/>
      <c r="N862" s="9"/>
    </row>
    <row r="863" spans="1:14">
      <c r="A863" s="21">
        <v>3</v>
      </c>
      <c r="B863" s="38" t="s">
        <v>440</v>
      </c>
      <c r="C863" s="21">
        <v>1</v>
      </c>
      <c r="D863" s="9">
        <v>3500000</v>
      </c>
      <c r="E863" s="9">
        <f t="shared" si="90"/>
        <v>3500000</v>
      </c>
      <c r="F863" s="7">
        <v>5</v>
      </c>
      <c r="G863" s="9">
        <f t="shared" si="91"/>
        <v>700000</v>
      </c>
      <c r="H863" s="25"/>
      <c r="I863" s="8"/>
      <c r="J863" s="25"/>
      <c r="K863" s="9"/>
      <c r="L863" s="9"/>
      <c r="M863" s="7"/>
      <c r="N863" s="9"/>
    </row>
    <row r="864" spans="1:14">
      <c r="A864" s="21">
        <v>4</v>
      </c>
      <c r="B864" s="38" t="s">
        <v>180</v>
      </c>
      <c r="C864" s="21">
        <v>1</v>
      </c>
      <c r="D864" s="9">
        <v>1500000</v>
      </c>
      <c r="E864" s="9">
        <f t="shared" si="90"/>
        <v>1500000</v>
      </c>
      <c r="F864" s="7">
        <v>5</v>
      </c>
      <c r="G864" s="9">
        <f t="shared" si="91"/>
        <v>300000</v>
      </c>
      <c r="H864" s="26"/>
      <c r="I864" s="39"/>
      <c r="J864" s="26"/>
      <c r="K864" s="9"/>
      <c r="L864" s="9"/>
      <c r="M864" s="7"/>
      <c r="N864" s="9"/>
    </row>
    <row r="865" spans="1:14">
      <c r="A865" s="21">
        <v>5</v>
      </c>
      <c r="B865" s="38" t="s">
        <v>297</v>
      </c>
      <c r="C865" s="21">
        <v>1</v>
      </c>
      <c r="D865" s="9">
        <v>12500000</v>
      </c>
      <c r="E865" s="9">
        <f t="shared" si="90"/>
        <v>12500000</v>
      </c>
      <c r="F865" s="7">
        <v>5</v>
      </c>
      <c r="G865" s="9">
        <f t="shared" si="91"/>
        <v>2500000</v>
      </c>
      <c r="H865" s="31"/>
      <c r="I865" s="44"/>
      <c r="J865" s="31"/>
      <c r="K865" s="9"/>
      <c r="L865" s="9"/>
      <c r="M865" s="7"/>
      <c r="N865" s="9"/>
    </row>
    <row r="866" spans="1:14">
      <c r="A866" s="21">
        <v>6</v>
      </c>
      <c r="B866" s="38" t="s">
        <v>238</v>
      </c>
      <c r="C866" s="21">
        <v>1</v>
      </c>
      <c r="D866" s="9">
        <v>4000000</v>
      </c>
      <c r="E866" s="9">
        <f t="shared" si="90"/>
        <v>4000000</v>
      </c>
      <c r="F866" s="7">
        <v>5</v>
      </c>
      <c r="G866" s="9">
        <f t="shared" si="91"/>
        <v>800000</v>
      </c>
      <c r="H866" s="19"/>
      <c r="I866" s="38"/>
      <c r="J866" s="19"/>
      <c r="K866" s="9"/>
      <c r="L866" s="9"/>
      <c r="M866" s="7"/>
      <c r="N866" s="9"/>
    </row>
    <row r="867" spans="1:14">
      <c r="A867" s="21">
        <v>7</v>
      </c>
      <c r="B867" s="38" t="s">
        <v>97</v>
      </c>
      <c r="C867" s="21">
        <v>1</v>
      </c>
      <c r="D867" s="9">
        <v>100000</v>
      </c>
      <c r="E867" s="9">
        <f t="shared" si="90"/>
        <v>100000</v>
      </c>
      <c r="F867" s="7">
        <v>5</v>
      </c>
      <c r="G867" s="9">
        <f t="shared" si="91"/>
        <v>20000</v>
      </c>
      <c r="H867" s="19"/>
      <c r="I867" s="38"/>
      <c r="J867" s="19"/>
      <c r="K867" s="9"/>
      <c r="L867" s="9"/>
      <c r="M867" s="7"/>
      <c r="N867" s="9"/>
    </row>
    <row r="868" spans="1:14">
      <c r="A868" s="21">
        <v>8</v>
      </c>
      <c r="B868" s="38" t="s">
        <v>101</v>
      </c>
      <c r="C868" s="23">
        <v>13</v>
      </c>
      <c r="D868" s="9">
        <v>900000</v>
      </c>
      <c r="E868" s="9">
        <f t="shared" si="90"/>
        <v>11700000</v>
      </c>
      <c r="F868" s="7">
        <v>5</v>
      </c>
      <c r="G868" s="9">
        <f t="shared" si="91"/>
        <v>2340000</v>
      </c>
      <c r="H868" s="19"/>
      <c r="I868" s="38"/>
      <c r="J868" s="19"/>
      <c r="K868" s="9"/>
      <c r="L868" s="9"/>
      <c r="M868" s="7"/>
      <c r="N868" s="9"/>
    </row>
    <row r="869" spans="1:14">
      <c r="A869" s="21">
        <v>9</v>
      </c>
      <c r="B869" s="38" t="s">
        <v>442</v>
      </c>
      <c r="C869" s="23">
        <v>4</v>
      </c>
      <c r="D869" s="9">
        <v>6000000</v>
      </c>
      <c r="E869" s="9">
        <f t="shared" si="90"/>
        <v>24000000</v>
      </c>
      <c r="F869" s="7">
        <v>5</v>
      </c>
      <c r="G869" s="9">
        <f t="shared" si="91"/>
        <v>4800000</v>
      </c>
      <c r="H869" s="19"/>
      <c r="I869" s="38"/>
      <c r="J869" s="19"/>
      <c r="K869" s="9"/>
      <c r="L869" s="9"/>
      <c r="M869" s="7"/>
      <c r="N869" s="9"/>
    </row>
    <row r="870" spans="1:14">
      <c r="A870" s="21">
        <v>10</v>
      </c>
      <c r="B870" s="38" t="s">
        <v>248</v>
      </c>
      <c r="C870" s="23">
        <v>1</v>
      </c>
      <c r="D870" s="9">
        <v>2500000</v>
      </c>
      <c r="E870" s="9">
        <f t="shared" si="90"/>
        <v>2500000</v>
      </c>
      <c r="F870" s="7">
        <v>5</v>
      </c>
      <c r="G870" s="9">
        <f t="shared" si="91"/>
        <v>500000</v>
      </c>
      <c r="H870" s="19"/>
      <c r="I870" s="38"/>
      <c r="J870" s="19"/>
      <c r="K870" s="9"/>
      <c r="L870" s="9"/>
      <c r="M870" s="7"/>
      <c r="N870" s="9"/>
    </row>
    <row r="871" spans="1:14">
      <c r="A871" s="21">
        <v>11</v>
      </c>
      <c r="B871" s="38" t="s">
        <v>443</v>
      </c>
      <c r="C871" s="23">
        <v>1</v>
      </c>
      <c r="D871" s="9">
        <v>1000000</v>
      </c>
      <c r="E871" s="9">
        <f t="shared" si="90"/>
        <v>1000000</v>
      </c>
      <c r="F871" s="7">
        <v>5</v>
      </c>
      <c r="G871" s="9">
        <f t="shared" si="91"/>
        <v>200000</v>
      </c>
      <c r="H871" s="19"/>
      <c r="I871" s="38"/>
      <c r="J871" s="19"/>
      <c r="K871" s="9"/>
      <c r="L871" s="9"/>
      <c r="M871" s="7"/>
      <c r="N871" s="9"/>
    </row>
    <row r="872" spans="1:14">
      <c r="A872" s="21">
        <v>12</v>
      </c>
      <c r="B872" s="38" t="s">
        <v>251</v>
      </c>
      <c r="C872" s="23">
        <v>1</v>
      </c>
      <c r="D872" s="9">
        <v>4000000</v>
      </c>
      <c r="E872" s="9">
        <f t="shared" si="90"/>
        <v>4000000</v>
      </c>
      <c r="F872" s="7">
        <v>5</v>
      </c>
      <c r="G872" s="9">
        <f t="shared" si="91"/>
        <v>800000</v>
      </c>
      <c r="H872" s="19"/>
      <c r="I872" s="38"/>
      <c r="J872" s="19"/>
      <c r="K872" s="9"/>
      <c r="L872" s="9"/>
      <c r="M872" s="7"/>
      <c r="N872" s="9"/>
    </row>
    <row r="873" spans="1:14">
      <c r="A873" s="21">
        <v>13</v>
      </c>
      <c r="B873" s="38" t="s">
        <v>444</v>
      </c>
      <c r="C873" s="23">
        <v>1</v>
      </c>
      <c r="D873" s="9">
        <v>4000000</v>
      </c>
      <c r="E873" s="9">
        <f t="shared" si="90"/>
        <v>4000000</v>
      </c>
      <c r="F873" s="7">
        <v>5</v>
      </c>
      <c r="G873" s="9">
        <f t="shared" si="91"/>
        <v>800000</v>
      </c>
      <c r="H873" s="19"/>
      <c r="I873" s="38"/>
      <c r="J873" s="19"/>
      <c r="K873" s="9"/>
      <c r="L873" s="9"/>
      <c r="M873" s="7"/>
      <c r="N873" s="9"/>
    </row>
    <row r="874" spans="1:14">
      <c r="A874" s="21">
        <v>14</v>
      </c>
      <c r="B874" s="38" t="s">
        <v>347</v>
      </c>
      <c r="C874" s="23">
        <v>1</v>
      </c>
      <c r="D874" s="9">
        <v>1500000</v>
      </c>
      <c r="E874" s="9">
        <f t="shared" si="90"/>
        <v>1500000</v>
      </c>
      <c r="F874" s="7">
        <v>5</v>
      </c>
      <c r="G874" s="9">
        <f t="shared" si="91"/>
        <v>300000</v>
      </c>
      <c r="H874" s="19"/>
      <c r="I874" s="36"/>
      <c r="J874" s="20"/>
      <c r="K874" s="9"/>
      <c r="L874" s="9"/>
      <c r="M874" s="7"/>
      <c r="N874" s="9"/>
    </row>
    <row r="875" spans="1:14">
      <c r="A875" s="21">
        <v>15</v>
      </c>
      <c r="B875" s="38" t="s">
        <v>446</v>
      </c>
      <c r="C875" s="23">
        <v>1</v>
      </c>
      <c r="D875" s="9">
        <v>900000</v>
      </c>
      <c r="E875" s="9">
        <f t="shared" si="90"/>
        <v>900000</v>
      </c>
      <c r="F875" s="7">
        <v>5</v>
      </c>
      <c r="G875" s="9">
        <f t="shared" si="91"/>
        <v>180000</v>
      </c>
      <c r="H875" s="19"/>
      <c r="I875" s="38"/>
      <c r="J875" s="25"/>
      <c r="K875" s="9"/>
      <c r="L875" s="9"/>
      <c r="M875" s="7"/>
      <c r="N875" s="9"/>
    </row>
    <row r="876" spans="1:14">
      <c r="A876" s="21">
        <v>16</v>
      </c>
      <c r="B876" s="38" t="s">
        <v>93</v>
      </c>
      <c r="C876" s="23">
        <v>1</v>
      </c>
      <c r="D876" s="9">
        <v>1500000</v>
      </c>
      <c r="E876" s="9">
        <f t="shared" si="90"/>
        <v>1500000</v>
      </c>
      <c r="F876" s="7">
        <v>5</v>
      </c>
      <c r="G876" s="9">
        <f t="shared" si="91"/>
        <v>300000</v>
      </c>
      <c r="H876" s="19"/>
      <c r="I876" s="38"/>
      <c r="J876" s="19"/>
      <c r="K876" s="9"/>
      <c r="L876" s="9"/>
      <c r="M876" s="7"/>
      <c r="N876" s="9"/>
    </row>
    <row r="877" spans="1:14">
      <c r="A877" s="21">
        <v>17</v>
      </c>
      <c r="B877" s="38" t="s">
        <v>447</v>
      </c>
      <c r="C877" s="23">
        <v>1</v>
      </c>
      <c r="D877" s="9">
        <v>2500000</v>
      </c>
      <c r="E877" s="9">
        <f t="shared" si="90"/>
        <v>2500000</v>
      </c>
      <c r="F877" s="7">
        <v>5</v>
      </c>
      <c r="G877" s="9">
        <f t="shared" si="91"/>
        <v>500000</v>
      </c>
      <c r="H877" s="19"/>
      <c r="I877" s="38"/>
      <c r="J877" s="19"/>
      <c r="K877" s="9"/>
      <c r="L877" s="9"/>
      <c r="M877" s="7"/>
      <c r="N877" s="9"/>
    </row>
    <row r="878" spans="1:14">
      <c r="A878" s="21">
        <v>18</v>
      </c>
      <c r="B878" s="38" t="s">
        <v>448</v>
      </c>
      <c r="C878" s="23">
        <v>1</v>
      </c>
      <c r="D878" s="9">
        <v>200000</v>
      </c>
      <c r="E878" s="9">
        <f t="shared" si="90"/>
        <v>200000</v>
      </c>
      <c r="F878" s="7">
        <v>5</v>
      </c>
      <c r="G878" s="9">
        <f t="shared" si="91"/>
        <v>40000</v>
      </c>
      <c r="H878" s="19"/>
      <c r="I878" s="38"/>
      <c r="J878" s="19"/>
      <c r="K878" s="9"/>
      <c r="L878" s="9"/>
      <c r="M878" s="7"/>
      <c r="N878" s="9"/>
    </row>
    <row r="879" spans="1:14">
      <c r="A879" s="21"/>
      <c r="B879" s="38"/>
      <c r="C879" s="21"/>
      <c r="D879" s="9"/>
      <c r="E879" s="9"/>
      <c r="F879" s="7"/>
      <c r="G879" s="9"/>
      <c r="H879" s="19"/>
      <c r="I879" s="38"/>
      <c r="J879" s="25"/>
      <c r="K879" s="9"/>
      <c r="L879" s="9"/>
      <c r="M879" s="7"/>
      <c r="N879" s="9"/>
    </row>
    <row r="880" spans="1:14">
      <c r="A880" s="21"/>
      <c r="B880" s="38" t="s">
        <v>465</v>
      </c>
      <c r="C880" s="24"/>
      <c r="D880" s="9"/>
      <c r="E880" s="9"/>
      <c r="F880" s="7"/>
      <c r="G880" s="9"/>
      <c r="H880" s="19"/>
      <c r="I880" s="38"/>
      <c r="J880" s="25"/>
      <c r="K880" s="9"/>
      <c r="L880" s="9"/>
      <c r="M880" s="7"/>
      <c r="N880" s="9"/>
    </row>
    <row r="881" spans="1:14">
      <c r="A881" s="21">
        <v>1</v>
      </c>
      <c r="B881" s="38" t="s">
        <v>439</v>
      </c>
      <c r="C881" s="21">
        <v>1</v>
      </c>
      <c r="D881" s="9">
        <v>6000000</v>
      </c>
      <c r="E881" s="9">
        <f t="shared" ref="E881:E900" si="92">C881*D881</f>
        <v>6000000</v>
      </c>
      <c r="F881" s="7">
        <v>5</v>
      </c>
      <c r="G881" s="9">
        <f t="shared" ref="G881:G900" si="93">E881/F881</f>
        <v>1200000</v>
      </c>
      <c r="H881" s="19"/>
      <c r="I881" s="38"/>
      <c r="J881" s="19"/>
      <c r="K881" s="9"/>
      <c r="L881" s="9"/>
      <c r="M881" s="7"/>
      <c r="N881" s="9"/>
    </row>
    <row r="882" spans="1:14">
      <c r="A882" s="21">
        <v>2</v>
      </c>
      <c r="B882" s="38" t="s">
        <v>233</v>
      </c>
      <c r="C882" s="21">
        <v>1</v>
      </c>
      <c r="D882" s="9">
        <v>3000000</v>
      </c>
      <c r="E882" s="9">
        <f t="shared" si="92"/>
        <v>3000000</v>
      </c>
      <c r="F882" s="7">
        <v>5</v>
      </c>
      <c r="G882" s="9">
        <f t="shared" si="93"/>
        <v>600000</v>
      </c>
      <c r="H882" s="19"/>
      <c r="I882" s="38"/>
      <c r="J882" s="25"/>
      <c r="K882" s="9"/>
      <c r="L882" s="9"/>
      <c r="M882" s="7"/>
      <c r="N882" s="9"/>
    </row>
    <row r="883" spans="1:14">
      <c r="A883" s="21">
        <v>3</v>
      </c>
      <c r="B883" s="38" t="s">
        <v>108</v>
      </c>
      <c r="C883" s="21">
        <v>2</v>
      </c>
      <c r="D883" s="9">
        <v>200000</v>
      </c>
      <c r="E883" s="9">
        <f t="shared" si="92"/>
        <v>400000</v>
      </c>
      <c r="F883" s="7">
        <v>5</v>
      </c>
      <c r="G883" s="9">
        <f t="shared" si="93"/>
        <v>80000</v>
      </c>
      <c r="H883" s="19"/>
      <c r="I883" s="38"/>
      <c r="J883" s="25"/>
      <c r="K883" s="9"/>
      <c r="L883" s="9"/>
      <c r="M883" s="7"/>
      <c r="N883" s="9"/>
    </row>
    <row r="884" spans="1:14">
      <c r="A884" s="21">
        <v>4</v>
      </c>
      <c r="B884" s="38" t="s">
        <v>440</v>
      </c>
      <c r="C884" s="21">
        <v>1</v>
      </c>
      <c r="D884" s="9">
        <v>3500000</v>
      </c>
      <c r="E884" s="9">
        <f t="shared" si="92"/>
        <v>3500000</v>
      </c>
      <c r="F884" s="7">
        <v>5</v>
      </c>
      <c r="G884" s="9">
        <f t="shared" si="93"/>
        <v>700000</v>
      </c>
      <c r="H884" s="19"/>
      <c r="I884" s="40"/>
      <c r="J884" s="26"/>
      <c r="K884" s="9"/>
      <c r="L884" s="9"/>
      <c r="M884" s="7"/>
      <c r="N884" s="9"/>
    </row>
    <row r="885" spans="1:14">
      <c r="A885" s="21">
        <v>5</v>
      </c>
      <c r="B885" s="38" t="s">
        <v>441</v>
      </c>
      <c r="C885" s="23">
        <v>39</v>
      </c>
      <c r="D885" s="9">
        <v>500000</v>
      </c>
      <c r="E885" s="9">
        <f t="shared" si="92"/>
        <v>19500000</v>
      </c>
      <c r="F885" s="7">
        <v>5</v>
      </c>
      <c r="G885" s="9">
        <f t="shared" si="93"/>
        <v>3900000</v>
      </c>
      <c r="H885" s="19"/>
      <c r="I885" s="40"/>
      <c r="J885" s="26"/>
      <c r="K885" s="9"/>
      <c r="L885" s="9"/>
      <c r="M885" s="7"/>
      <c r="N885" s="9"/>
    </row>
    <row r="886" spans="1:14">
      <c r="A886" s="21">
        <v>6</v>
      </c>
      <c r="B886" s="38" t="s">
        <v>180</v>
      </c>
      <c r="C886" s="21">
        <v>1</v>
      </c>
      <c r="D886" s="9">
        <v>1500000</v>
      </c>
      <c r="E886" s="9">
        <f t="shared" si="92"/>
        <v>1500000</v>
      </c>
      <c r="F886" s="7">
        <v>5</v>
      </c>
      <c r="G886" s="9">
        <f t="shared" si="93"/>
        <v>300000</v>
      </c>
      <c r="H886" s="28"/>
      <c r="I886" s="40"/>
      <c r="J886" s="26"/>
      <c r="K886" s="9"/>
      <c r="L886" s="9"/>
      <c r="M886" s="7"/>
      <c r="N886" s="9"/>
    </row>
    <row r="887" spans="1:14">
      <c r="A887" s="21">
        <v>7</v>
      </c>
      <c r="B887" s="38" t="s">
        <v>297</v>
      </c>
      <c r="C887" s="21">
        <v>1</v>
      </c>
      <c r="D887" s="9">
        <v>12500000</v>
      </c>
      <c r="E887" s="9">
        <f t="shared" si="92"/>
        <v>12500000</v>
      </c>
      <c r="F887" s="7">
        <v>5</v>
      </c>
      <c r="G887" s="9">
        <f t="shared" si="93"/>
        <v>2500000</v>
      </c>
      <c r="H887" s="19"/>
      <c r="I887" s="38"/>
      <c r="J887" s="21"/>
      <c r="K887" s="9"/>
      <c r="L887" s="9"/>
      <c r="M887" s="7"/>
      <c r="N887" s="9"/>
    </row>
    <row r="888" spans="1:14">
      <c r="A888" s="21">
        <v>8</v>
      </c>
      <c r="B888" s="38" t="s">
        <v>238</v>
      </c>
      <c r="C888" s="21">
        <v>1</v>
      </c>
      <c r="D888" s="9">
        <v>4000000</v>
      </c>
      <c r="E888" s="9">
        <f t="shared" si="92"/>
        <v>4000000</v>
      </c>
      <c r="F888" s="7">
        <v>5</v>
      </c>
      <c r="G888" s="9">
        <f t="shared" si="93"/>
        <v>800000</v>
      </c>
      <c r="H888" s="19"/>
      <c r="I888" s="8"/>
      <c r="J888" s="19"/>
      <c r="K888" s="9"/>
      <c r="L888" s="9"/>
      <c r="M888" s="7"/>
      <c r="N888" s="9"/>
    </row>
    <row r="889" spans="1:14">
      <c r="A889" s="21">
        <v>9</v>
      </c>
      <c r="B889" s="38" t="s">
        <v>97</v>
      </c>
      <c r="C889" s="21">
        <v>1</v>
      </c>
      <c r="D889" s="9">
        <v>100000</v>
      </c>
      <c r="E889" s="9">
        <f t="shared" si="92"/>
        <v>100000</v>
      </c>
      <c r="F889" s="7">
        <v>5</v>
      </c>
      <c r="G889" s="9">
        <f t="shared" si="93"/>
        <v>20000</v>
      </c>
      <c r="H889" s="19"/>
      <c r="I889" s="8"/>
      <c r="J889" s="19"/>
      <c r="K889" s="9"/>
      <c r="L889" s="9"/>
      <c r="M889" s="7"/>
      <c r="N889" s="9"/>
    </row>
    <row r="890" spans="1:14">
      <c r="A890" s="21">
        <v>10</v>
      </c>
      <c r="B890" s="38" t="s">
        <v>101</v>
      </c>
      <c r="C890" s="23">
        <v>13</v>
      </c>
      <c r="D890" s="9">
        <v>900000</v>
      </c>
      <c r="E890" s="9">
        <f t="shared" si="92"/>
        <v>11700000</v>
      </c>
      <c r="F890" s="7">
        <v>5</v>
      </c>
      <c r="G890" s="9">
        <f t="shared" si="93"/>
        <v>2340000</v>
      </c>
      <c r="H890" s="19"/>
      <c r="I890" s="8"/>
      <c r="J890" s="19"/>
      <c r="K890" s="9"/>
      <c r="L890" s="9"/>
      <c r="M890" s="7"/>
      <c r="N890" s="9"/>
    </row>
    <row r="891" spans="1:14">
      <c r="A891" s="21">
        <v>11</v>
      </c>
      <c r="B891" s="38" t="s">
        <v>442</v>
      </c>
      <c r="C891" s="23">
        <v>4</v>
      </c>
      <c r="D891" s="9">
        <v>6000000</v>
      </c>
      <c r="E891" s="9">
        <f t="shared" si="92"/>
        <v>24000000</v>
      </c>
      <c r="F891" s="7">
        <v>5</v>
      </c>
      <c r="G891" s="9">
        <f t="shared" si="93"/>
        <v>4800000</v>
      </c>
      <c r="H891" s="19"/>
      <c r="I891" s="8"/>
      <c r="J891" s="19"/>
      <c r="K891" s="9"/>
      <c r="L891" s="9"/>
      <c r="M891" s="7"/>
      <c r="N891" s="9"/>
    </row>
    <row r="892" spans="1:14">
      <c r="A892" s="21">
        <v>12</v>
      </c>
      <c r="B892" s="38" t="s">
        <v>248</v>
      </c>
      <c r="C892" s="23">
        <v>1</v>
      </c>
      <c r="D892" s="9">
        <v>2500000</v>
      </c>
      <c r="E892" s="9">
        <f t="shared" si="92"/>
        <v>2500000</v>
      </c>
      <c r="F892" s="7">
        <v>5</v>
      </c>
      <c r="G892" s="9">
        <f t="shared" si="93"/>
        <v>500000</v>
      </c>
      <c r="H892" s="19"/>
      <c r="I892" s="8"/>
      <c r="J892" s="19"/>
      <c r="K892" s="9"/>
      <c r="L892" s="9"/>
      <c r="M892" s="7"/>
      <c r="N892" s="9"/>
    </row>
    <row r="893" spans="1:14">
      <c r="A893" s="21">
        <v>13</v>
      </c>
      <c r="B893" s="38" t="s">
        <v>443</v>
      </c>
      <c r="C893" s="23">
        <v>1</v>
      </c>
      <c r="D893" s="9">
        <v>1500000</v>
      </c>
      <c r="E893" s="9">
        <f t="shared" si="92"/>
        <v>1500000</v>
      </c>
      <c r="F893" s="7">
        <v>5</v>
      </c>
      <c r="G893" s="9">
        <f t="shared" si="93"/>
        <v>300000</v>
      </c>
      <c r="H893" s="19"/>
      <c r="I893" s="8"/>
      <c r="J893" s="19"/>
      <c r="K893" s="9"/>
      <c r="L893" s="9"/>
      <c r="M893" s="7"/>
      <c r="N893" s="9"/>
    </row>
    <row r="894" spans="1:14">
      <c r="A894" s="21">
        <v>14</v>
      </c>
      <c r="B894" s="38" t="s">
        <v>251</v>
      </c>
      <c r="C894" s="23">
        <v>1</v>
      </c>
      <c r="D894" s="9">
        <v>4000000</v>
      </c>
      <c r="E894" s="9">
        <f t="shared" si="92"/>
        <v>4000000</v>
      </c>
      <c r="F894" s="7">
        <v>5</v>
      </c>
      <c r="G894" s="9">
        <f t="shared" si="93"/>
        <v>800000</v>
      </c>
      <c r="H894" s="19"/>
      <c r="I894" s="8"/>
      <c r="J894" s="19"/>
      <c r="K894" s="9"/>
      <c r="L894" s="9"/>
      <c r="M894" s="7"/>
      <c r="N894" s="9"/>
    </row>
    <row r="895" spans="1:14">
      <c r="A895" s="21">
        <v>15</v>
      </c>
      <c r="B895" s="38" t="s">
        <v>444</v>
      </c>
      <c r="C895" s="23">
        <v>1</v>
      </c>
      <c r="D895" s="9">
        <v>4000000</v>
      </c>
      <c r="E895" s="9">
        <f t="shared" si="92"/>
        <v>4000000</v>
      </c>
      <c r="F895" s="7">
        <v>5</v>
      </c>
      <c r="G895" s="9">
        <f t="shared" si="93"/>
        <v>800000</v>
      </c>
      <c r="H895" s="19"/>
      <c r="I895" s="8"/>
      <c r="J895" s="19"/>
      <c r="K895" s="9"/>
      <c r="L895" s="9"/>
      <c r="M895" s="7"/>
      <c r="N895" s="9"/>
    </row>
    <row r="896" spans="1:14">
      <c r="A896" s="21">
        <v>16</v>
      </c>
      <c r="B896" s="38" t="s">
        <v>347</v>
      </c>
      <c r="C896" s="23">
        <v>1</v>
      </c>
      <c r="D896" s="9">
        <v>1500000</v>
      </c>
      <c r="E896" s="9">
        <f t="shared" si="92"/>
        <v>1500000</v>
      </c>
      <c r="F896" s="7">
        <v>5</v>
      </c>
      <c r="G896" s="9">
        <f t="shared" si="93"/>
        <v>300000</v>
      </c>
      <c r="H896" s="19"/>
      <c r="I896" s="8"/>
      <c r="J896" s="19"/>
      <c r="K896" s="9"/>
      <c r="L896" s="9"/>
      <c r="M896" s="7"/>
      <c r="N896" s="9"/>
    </row>
    <row r="897" spans="1:14">
      <c r="A897" s="21">
        <v>17</v>
      </c>
      <c r="B897" s="38" t="s">
        <v>446</v>
      </c>
      <c r="C897" s="23">
        <v>1</v>
      </c>
      <c r="D897" s="9">
        <v>900000</v>
      </c>
      <c r="E897" s="9">
        <f t="shared" si="92"/>
        <v>900000</v>
      </c>
      <c r="F897" s="7">
        <v>5</v>
      </c>
      <c r="G897" s="9">
        <f t="shared" si="93"/>
        <v>180000</v>
      </c>
      <c r="H897" s="19"/>
      <c r="I897" s="8"/>
      <c r="J897" s="19"/>
      <c r="K897" s="9"/>
      <c r="L897" s="9"/>
      <c r="M897" s="7"/>
      <c r="N897" s="9"/>
    </row>
    <row r="898" spans="1:14">
      <c r="A898" s="21">
        <v>18</v>
      </c>
      <c r="B898" s="38" t="s">
        <v>93</v>
      </c>
      <c r="C898" s="23">
        <v>1</v>
      </c>
      <c r="D898" s="9">
        <v>1500000</v>
      </c>
      <c r="E898" s="9">
        <f t="shared" si="92"/>
        <v>1500000</v>
      </c>
      <c r="F898" s="7">
        <v>5</v>
      </c>
      <c r="G898" s="9">
        <f t="shared" si="93"/>
        <v>300000</v>
      </c>
      <c r="H898" s="19"/>
      <c r="I898" s="8"/>
      <c r="J898" s="19"/>
      <c r="K898" s="9"/>
      <c r="L898" s="9"/>
      <c r="M898" s="7"/>
      <c r="N898" s="9"/>
    </row>
    <row r="899" spans="1:14">
      <c r="A899" s="21">
        <v>19</v>
      </c>
      <c r="B899" s="38" t="s">
        <v>447</v>
      </c>
      <c r="C899" s="23">
        <v>1</v>
      </c>
      <c r="D899" s="9">
        <v>2500000</v>
      </c>
      <c r="E899" s="9">
        <f t="shared" si="92"/>
        <v>2500000</v>
      </c>
      <c r="F899" s="7">
        <v>5</v>
      </c>
      <c r="G899" s="9">
        <f t="shared" si="93"/>
        <v>500000</v>
      </c>
      <c r="H899" s="19"/>
      <c r="I899" s="8"/>
      <c r="J899" s="19"/>
      <c r="K899" s="9"/>
      <c r="L899" s="9"/>
      <c r="M899" s="7"/>
      <c r="N899" s="9"/>
    </row>
    <row r="900" spans="1:14">
      <c r="A900" s="21">
        <v>20</v>
      </c>
      <c r="B900" s="38" t="s">
        <v>448</v>
      </c>
      <c r="C900" s="23">
        <v>1</v>
      </c>
      <c r="D900" s="9">
        <v>200000</v>
      </c>
      <c r="E900" s="9">
        <f t="shared" si="92"/>
        <v>200000</v>
      </c>
      <c r="F900" s="7">
        <v>5</v>
      </c>
      <c r="G900" s="9">
        <f t="shared" si="93"/>
        <v>40000</v>
      </c>
      <c r="H900" s="19"/>
      <c r="I900" s="8"/>
      <c r="J900" s="19"/>
      <c r="K900" s="9"/>
      <c r="L900" s="9"/>
      <c r="M900" s="7"/>
      <c r="N900" s="9"/>
    </row>
    <row r="901" spans="1:14">
      <c r="A901" s="21"/>
      <c r="B901" s="38"/>
      <c r="C901" s="21"/>
      <c r="D901" s="9"/>
      <c r="E901" s="9"/>
      <c r="F901" s="7"/>
      <c r="G901" s="9"/>
      <c r="H901" s="19"/>
      <c r="I901" s="8"/>
      <c r="J901" s="19"/>
      <c r="K901" s="9"/>
      <c r="L901" s="9"/>
      <c r="M901" s="7"/>
      <c r="N901" s="9"/>
    </row>
    <row r="902" spans="1:14">
      <c r="A902" s="21"/>
      <c r="B902" s="42" t="s">
        <v>466</v>
      </c>
      <c r="C902" s="47"/>
      <c r="D902" s="9"/>
      <c r="E902" s="9"/>
      <c r="F902" s="7"/>
      <c r="G902" s="9"/>
      <c r="H902" s="19"/>
      <c r="I902" s="38"/>
      <c r="J902" s="21"/>
      <c r="K902" s="9"/>
      <c r="L902" s="9"/>
      <c r="M902" s="7"/>
      <c r="N902" s="9"/>
    </row>
    <row r="903" spans="1:14">
      <c r="A903" s="21">
        <v>1</v>
      </c>
      <c r="B903" s="38" t="s">
        <v>439</v>
      </c>
      <c r="C903" s="21">
        <v>1</v>
      </c>
      <c r="D903" s="9">
        <v>6000000</v>
      </c>
      <c r="E903" s="9">
        <f t="shared" ref="E903:E922" si="94">C903*D903</f>
        <v>6000000</v>
      </c>
      <c r="F903" s="7">
        <v>5</v>
      </c>
      <c r="G903" s="9">
        <f t="shared" ref="G903:G922" si="95">E903/F903</f>
        <v>1200000</v>
      </c>
      <c r="H903" s="28"/>
      <c r="I903" s="40"/>
      <c r="J903" s="23"/>
      <c r="K903" s="9"/>
      <c r="L903" s="9"/>
      <c r="M903" s="7"/>
      <c r="N903" s="9"/>
    </row>
    <row r="904" spans="1:14">
      <c r="A904" s="21">
        <v>2</v>
      </c>
      <c r="B904" s="38" t="s">
        <v>233</v>
      </c>
      <c r="C904" s="21">
        <v>1</v>
      </c>
      <c r="D904" s="9">
        <v>3000000</v>
      </c>
      <c r="E904" s="9">
        <f t="shared" si="94"/>
        <v>3000000</v>
      </c>
      <c r="F904" s="7">
        <v>5</v>
      </c>
      <c r="G904" s="9">
        <f t="shared" si="95"/>
        <v>600000</v>
      </c>
      <c r="H904" s="19"/>
      <c r="I904" s="8"/>
      <c r="J904" s="19"/>
      <c r="K904" s="9"/>
      <c r="L904" s="9"/>
      <c r="M904" s="7"/>
      <c r="N904" s="9"/>
    </row>
    <row r="905" spans="1:14">
      <c r="A905" s="21">
        <v>3</v>
      </c>
      <c r="B905" s="38" t="s">
        <v>108</v>
      </c>
      <c r="C905" s="21">
        <v>2</v>
      </c>
      <c r="D905" s="9">
        <v>200000</v>
      </c>
      <c r="E905" s="9">
        <f t="shared" si="94"/>
        <v>400000</v>
      </c>
      <c r="F905" s="7">
        <v>5</v>
      </c>
      <c r="G905" s="9">
        <f t="shared" si="95"/>
        <v>80000</v>
      </c>
      <c r="H905" s="19"/>
      <c r="I905" s="8"/>
      <c r="J905" s="19"/>
      <c r="K905" s="9"/>
      <c r="L905" s="9"/>
      <c r="M905" s="7"/>
      <c r="N905" s="9"/>
    </row>
    <row r="906" spans="1:14">
      <c r="A906" s="21">
        <v>4</v>
      </c>
      <c r="B906" s="38" t="s">
        <v>440</v>
      </c>
      <c r="C906" s="21">
        <v>1</v>
      </c>
      <c r="D906" s="9">
        <v>3500000</v>
      </c>
      <c r="E906" s="9">
        <f t="shared" si="94"/>
        <v>3500000</v>
      </c>
      <c r="F906" s="7">
        <v>5</v>
      </c>
      <c r="G906" s="9">
        <f t="shared" si="95"/>
        <v>700000</v>
      </c>
      <c r="H906" s="19"/>
      <c r="I906" s="8"/>
      <c r="J906" s="19"/>
      <c r="K906" s="9"/>
      <c r="L906" s="9"/>
      <c r="M906" s="7"/>
      <c r="N906" s="9"/>
    </row>
    <row r="907" spans="1:14">
      <c r="A907" s="21">
        <v>5</v>
      </c>
      <c r="B907" s="38" t="s">
        <v>441</v>
      </c>
      <c r="C907" s="23">
        <v>39</v>
      </c>
      <c r="D907" s="9">
        <v>500000</v>
      </c>
      <c r="E907" s="9">
        <f t="shared" si="94"/>
        <v>19500000</v>
      </c>
      <c r="F907" s="7">
        <v>5</v>
      </c>
      <c r="G907" s="9">
        <f t="shared" si="95"/>
        <v>3900000</v>
      </c>
      <c r="H907" s="19"/>
      <c r="I907" s="8"/>
      <c r="J907" s="19"/>
      <c r="K907" s="9"/>
      <c r="L907" s="9"/>
      <c r="M907" s="7"/>
      <c r="N907" s="9"/>
    </row>
    <row r="908" spans="1:14">
      <c r="A908" s="21">
        <v>6</v>
      </c>
      <c r="B908" s="38" t="s">
        <v>180</v>
      </c>
      <c r="C908" s="21">
        <v>1</v>
      </c>
      <c r="D908" s="9">
        <v>1500000</v>
      </c>
      <c r="E908" s="9">
        <f t="shared" si="94"/>
        <v>1500000</v>
      </c>
      <c r="F908" s="7">
        <v>5</v>
      </c>
      <c r="G908" s="9">
        <f t="shared" si="95"/>
        <v>300000</v>
      </c>
      <c r="H908" s="19"/>
      <c r="I908" s="8"/>
      <c r="J908" s="19"/>
      <c r="K908" s="9"/>
      <c r="L908" s="9"/>
      <c r="M908" s="7"/>
      <c r="N908" s="9"/>
    </row>
    <row r="909" spans="1:14">
      <c r="A909" s="21">
        <v>7</v>
      </c>
      <c r="B909" s="38" t="s">
        <v>297</v>
      </c>
      <c r="C909" s="21">
        <v>1</v>
      </c>
      <c r="D909" s="9">
        <v>12500000</v>
      </c>
      <c r="E909" s="9">
        <f t="shared" si="94"/>
        <v>12500000</v>
      </c>
      <c r="F909" s="7">
        <v>5</v>
      </c>
      <c r="G909" s="9">
        <f t="shared" si="95"/>
        <v>2500000</v>
      </c>
      <c r="H909" s="19"/>
      <c r="I909" s="8"/>
      <c r="J909" s="19"/>
      <c r="K909" s="9"/>
      <c r="L909" s="9"/>
      <c r="M909" s="7"/>
      <c r="N909" s="9"/>
    </row>
    <row r="910" spans="1:14">
      <c r="A910" s="21">
        <v>8</v>
      </c>
      <c r="B910" s="38" t="s">
        <v>238</v>
      </c>
      <c r="C910" s="21">
        <v>1</v>
      </c>
      <c r="D910" s="9">
        <v>4000000</v>
      </c>
      <c r="E910" s="9">
        <f t="shared" si="94"/>
        <v>4000000</v>
      </c>
      <c r="F910" s="7">
        <v>5</v>
      </c>
      <c r="G910" s="9">
        <f t="shared" si="95"/>
        <v>800000</v>
      </c>
      <c r="H910" s="19"/>
      <c r="I910" s="8"/>
      <c r="J910" s="19"/>
      <c r="K910" s="9"/>
      <c r="L910" s="9"/>
      <c r="M910" s="7"/>
      <c r="N910" s="9"/>
    </row>
    <row r="911" spans="1:14">
      <c r="A911" s="21">
        <v>9</v>
      </c>
      <c r="B911" s="38" t="s">
        <v>97</v>
      </c>
      <c r="C911" s="21">
        <v>1</v>
      </c>
      <c r="D911" s="9">
        <v>100000</v>
      </c>
      <c r="E911" s="9">
        <f t="shared" si="94"/>
        <v>100000</v>
      </c>
      <c r="F911" s="7">
        <v>5</v>
      </c>
      <c r="G911" s="9">
        <f t="shared" si="95"/>
        <v>20000</v>
      </c>
      <c r="H911" s="19"/>
      <c r="I911" s="8"/>
      <c r="J911" s="19"/>
      <c r="K911" s="9"/>
      <c r="L911" s="9"/>
      <c r="M911" s="7"/>
      <c r="N911" s="9"/>
    </row>
    <row r="912" spans="1:14">
      <c r="A912" s="21">
        <v>10</v>
      </c>
      <c r="B912" s="38" t="s">
        <v>101</v>
      </c>
      <c r="C912" s="23">
        <v>13</v>
      </c>
      <c r="D912" s="9">
        <v>900000</v>
      </c>
      <c r="E912" s="9">
        <f t="shared" si="94"/>
        <v>11700000</v>
      </c>
      <c r="F912" s="7">
        <v>5</v>
      </c>
      <c r="G912" s="9">
        <f t="shared" si="95"/>
        <v>2340000</v>
      </c>
      <c r="H912" s="19"/>
      <c r="I912" s="8"/>
      <c r="J912" s="19"/>
      <c r="K912" s="9"/>
      <c r="L912" s="9"/>
      <c r="M912" s="7"/>
      <c r="N912" s="9"/>
    </row>
    <row r="913" spans="1:14">
      <c r="A913" s="21">
        <v>11</v>
      </c>
      <c r="B913" s="38" t="s">
        <v>442</v>
      </c>
      <c r="C913" s="23">
        <v>4</v>
      </c>
      <c r="D913" s="9">
        <v>6000000</v>
      </c>
      <c r="E913" s="9">
        <f t="shared" si="94"/>
        <v>24000000</v>
      </c>
      <c r="F913" s="7">
        <v>5</v>
      </c>
      <c r="G913" s="9">
        <f t="shared" si="95"/>
        <v>4800000</v>
      </c>
      <c r="H913" s="19"/>
      <c r="I913" s="8"/>
      <c r="J913" s="19"/>
      <c r="K913" s="9"/>
      <c r="L913" s="9"/>
      <c r="M913" s="7"/>
      <c r="N913" s="9"/>
    </row>
    <row r="914" spans="1:14">
      <c r="A914" s="21">
        <v>12</v>
      </c>
      <c r="B914" s="38" t="s">
        <v>248</v>
      </c>
      <c r="C914" s="23">
        <v>1</v>
      </c>
      <c r="D914" s="9">
        <v>2500000</v>
      </c>
      <c r="E914" s="9">
        <f t="shared" si="94"/>
        <v>2500000</v>
      </c>
      <c r="F914" s="7">
        <v>5</v>
      </c>
      <c r="G914" s="9">
        <f t="shared" si="95"/>
        <v>500000</v>
      </c>
      <c r="H914" s="19"/>
      <c r="I914" s="8"/>
      <c r="J914" s="19"/>
      <c r="K914" s="9"/>
      <c r="L914" s="9"/>
      <c r="M914" s="7"/>
      <c r="N914" s="9"/>
    </row>
    <row r="915" spans="1:14">
      <c r="A915" s="21">
        <v>13</v>
      </c>
      <c r="B915" s="38" t="s">
        <v>443</v>
      </c>
      <c r="C915" s="23">
        <v>1</v>
      </c>
      <c r="D915" s="9">
        <v>1000000</v>
      </c>
      <c r="E915" s="9">
        <f t="shared" si="94"/>
        <v>1000000</v>
      </c>
      <c r="F915" s="7">
        <v>5</v>
      </c>
      <c r="G915" s="9">
        <f t="shared" si="95"/>
        <v>200000</v>
      </c>
      <c r="H915" s="19"/>
      <c r="I915" s="38"/>
      <c r="J915" s="21"/>
      <c r="K915" s="9"/>
      <c r="L915" s="9"/>
      <c r="M915" s="7"/>
      <c r="N915" s="9"/>
    </row>
    <row r="916" spans="1:14">
      <c r="A916" s="21">
        <v>14</v>
      </c>
      <c r="B916" s="38" t="s">
        <v>251</v>
      </c>
      <c r="C916" s="23">
        <v>1</v>
      </c>
      <c r="D916" s="9">
        <v>4000000</v>
      </c>
      <c r="E916" s="9">
        <f t="shared" si="94"/>
        <v>4000000</v>
      </c>
      <c r="F916" s="7">
        <v>5</v>
      </c>
      <c r="G916" s="9">
        <f t="shared" si="95"/>
        <v>800000</v>
      </c>
      <c r="H916" s="19"/>
      <c r="I916" s="8"/>
      <c r="J916" s="19"/>
      <c r="K916" s="9"/>
      <c r="L916" s="9"/>
      <c r="M916" s="7"/>
      <c r="N916" s="9"/>
    </row>
    <row r="917" spans="1:14">
      <c r="A917" s="21">
        <v>15</v>
      </c>
      <c r="B917" s="38" t="s">
        <v>444</v>
      </c>
      <c r="C917" s="23">
        <v>1</v>
      </c>
      <c r="D917" s="9">
        <v>4000000</v>
      </c>
      <c r="E917" s="9">
        <f t="shared" si="94"/>
        <v>4000000</v>
      </c>
      <c r="F917" s="7">
        <v>5</v>
      </c>
      <c r="G917" s="9">
        <f t="shared" si="95"/>
        <v>800000</v>
      </c>
      <c r="H917" s="19"/>
      <c r="I917" s="8" t="s">
        <v>556</v>
      </c>
      <c r="J917" s="19"/>
      <c r="K917" s="9"/>
      <c r="L917" s="9">
        <f t="shared" ref="L917:L929" si="96">J917*K917</f>
        <v>0</v>
      </c>
      <c r="M917" s="7">
        <v>5</v>
      </c>
      <c r="N917" s="9">
        <f t="shared" ref="N917:N929" si="97">L917/M917</f>
        <v>0</v>
      </c>
    </row>
    <row r="918" spans="1:14">
      <c r="A918" s="21">
        <v>16</v>
      </c>
      <c r="B918" s="38" t="s">
        <v>347</v>
      </c>
      <c r="C918" s="23">
        <v>1</v>
      </c>
      <c r="D918" s="9">
        <v>1500000</v>
      </c>
      <c r="E918" s="9">
        <f t="shared" si="94"/>
        <v>1500000</v>
      </c>
      <c r="F918" s="7">
        <v>5</v>
      </c>
      <c r="G918" s="9">
        <f t="shared" si="95"/>
        <v>300000</v>
      </c>
      <c r="H918" s="19"/>
      <c r="I918" s="8"/>
      <c r="J918" s="19"/>
      <c r="K918" s="9"/>
      <c r="L918" s="9"/>
      <c r="M918" s="7"/>
      <c r="N918" s="9"/>
    </row>
    <row r="919" spans="1:14">
      <c r="A919" s="21">
        <v>17</v>
      </c>
      <c r="B919" s="38" t="s">
        <v>446</v>
      </c>
      <c r="C919" s="23">
        <v>1</v>
      </c>
      <c r="D919" s="9">
        <v>900000</v>
      </c>
      <c r="E919" s="9">
        <f t="shared" si="94"/>
        <v>900000</v>
      </c>
      <c r="F919" s="7">
        <v>5</v>
      </c>
      <c r="G919" s="9">
        <f t="shared" si="95"/>
        <v>180000</v>
      </c>
      <c r="H919" s="19"/>
      <c r="I919" s="8"/>
      <c r="J919" s="19"/>
      <c r="K919" s="9"/>
      <c r="L919" s="9"/>
      <c r="M919" s="7"/>
      <c r="N919" s="9"/>
    </row>
    <row r="920" spans="1:14">
      <c r="A920" s="21">
        <v>18</v>
      </c>
      <c r="B920" s="38" t="s">
        <v>93</v>
      </c>
      <c r="C920" s="23">
        <v>1</v>
      </c>
      <c r="D920" s="9">
        <v>1500000</v>
      </c>
      <c r="E920" s="9">
        <f t="shared" si="94"/>
        <v>1500000</v>
      </c>
      <c r="F920" s="7">
        <v>5</v>
      </c>
      <c r="G920" s="9">
        <f t="shared" si="95"/>
        <v>300000</v>
      </c>
      <c r="H920" s="19"/>
      <c r="I920" s="8"/>
      <c r="J920" s="19"/>
      <c r="K920" s="9"/>
      <c r="L920" s="9"/>
      <c r="M920" s="7"/>
      <c r="N920" s="9"/>
    </row>
    <row r="921" spans="1:14">
      <c r="A921" s="21">
        <v>19</v>
      </c>
      <c r="B921" s="38" t="s">
        <v>447</v>
      </c>
      <c r="C921" s="21">
        <v>1</v>
      </c>
      <c r="D921" s="9">
        <v>2500000</v>
      </c>
      <c r="E921" s="9">
        <f t="shared" si="94"/>
        <v>2500000</v>
      </c>
      <c r="F921" s="7">
        <v>5</v>
      </c>
      <c r="G921" s="9">
        <f t="shared" si="95"/>
        <v>500000</v>
      </c>
      <c r="H921" s="19"/>
      <c r="I921" s="8"/>
      <c r="J921" s="19"/>
      <c r="K921" s="9"/>
      <c r="L921" s="9"/>
      <c r="M921" s="7"/>
      <c r="N921" s="9"/>
    </row>
    <row r="922" spans="1:14">
      <c r="A922" s="21">
        <v>20</v>
      </c>
      <c r="B922" s="38" t="s">
        <v>448</v>
      </c>
      <c r="C922" s="21">
        <v>1</v>
      </c>
      <c r="D922" s="9">
        <v>200000</v>
      </c>
      <c r="E922" s="9">
        <f t="shared" si="94"/>
        <v>200000</v>
      </c>
      <c r="F922" s="7">
        <v>5</v>
      </c>
      <c r="G922" s="9">
        <f t="shared" si="95"/>
        <v>40000</v>
      </c>
      <c r="H922" s="19"/>
      <c r="I922" s="8"/>
      <c r="J922" s="19"/>
      <c r="K922" s="9"/>
      <c r="L922" s="9"/>
      <c r="M922" s="7"/>
      <c r="N922" s="9"/>
    </row>
    <row r="923" spans="1:14">
      <c r="A923" s="21"/>
      <c r="B923" s="38"/>
      <c r="C923" s="21"/>
      <c r="D923" s="9"/>
      <c r="E923" s="9"/>
      <c r="F923" s="7"/>
      <c r="G923" s="9"/>
      <c r="H923" s="19"/>
      <c r="I923" s="8"/>
      <c r="J923" s="19"/>
      <c r="K923" s="9"/>
      <c r="L923" s="9"/>
      <c r="M923" s="7"/>
      <c r="N923" s="9"/>
    </row>
    <row r="924" spans="1:14">
      <c r="A924" s="21"/>
      <c r="B924" s="38" t="s">
        <v>467</v>
      </c>
      <c r="C924" s="47"/>
      <c r="D924" s="9"/>
      <c r="E924" s="9"/>
      <c r="F924" s="7"/>
      <c r="G924" s="9"/>
      <c r="H924" s="19"/>
      <c r="I924" s="8"/>
      <c r="J924" s="19"/>
      <c r="K924" s="9"/>
      <c r="L924" s="9"/>
      <c r="M924" s="7"/>
      <c r="N924" s="9"/>
    </row>
    <row r="925" spans="1:14">
      <c r="A925" s="21">
        <v>1</v>
      </c>
      <c r="B925" s="38" t="s">
        <v>439</v>
      </c>
      <c r="C925" s="21">
        <v>1</v>
      </c>
      <c r="D925" s="9">
        <v>6000000</v>
      </c>
      <c r="E925" s="9">
        <f t="shared" ref="E925:E943" si="98">C925*D925</f>
        <v>6000000</v>
      </c>
      <c r="F925" s="7">
        <v>5</v>
      </c>
      <c r="G925" s="9">
        <f t="shared" ref="G925:G943" si="99">E925/F925</f>
        <v>1200000</v>
      </c>
      <c r="H925" s="19"/>
      <c r="I925" s="8"/>
      <c r="J925" s="19"/>
      <c r="K925" s="9"/>
      <c r="L925" s="9"/>
      <c r="M925" s="7"/>
      <c r="N925" s="9"/>
    </row>
    <row r="926" spans="1:14">
      <c r="A926" s="21">
        <v>2</v>
      </c>
      <c r="B926" s="38" t="s">
        <v>306</v>
      </c>
      <c r="C926" s="21">
        <v>1</v>
      </c>
      <c r="D926" s="9">
        <v>3000000</v>
      </c>
      <c r="E926" s="9">
        <f t="shared" si="98"/>
        <v>3000000</v>
      </c>
      <c r="F926" s="7">
        <v>5</v>
      </c>
      <c r="G926" s="9">
        <f t="shared" si="99"/>
        <v>600000</v>
      </c>
      <c r="H926" s="19"/>
      <c r="I926" s="8"/>
      <c r="J926" s="19"/>
      <c r="K926" s="9"/>
      <c r="L926" s="9"/>
      <c r="M926" s="7"/>
      <c r="N926" s="9"/>
    </row>
    <row r="927" spans="1:14">
      <c r="A927" s="21">
        <v>3</v>
      </c>
      <c r="B927" s="38" t="s">
        <v>108</v>
      </c>
      <c r="C927" s="21">
        <v>2</v>
      </c>
      <c r="D927" s="9">
        <v>200000</v>
      </c>
      <c r="E927" s="9">
        <f t="shared" si="98"/>
        <v>400000</v>
      </c>
      <c r="F927" s="7">
        <v>5</v>
      </c>
      <c r="G927" s="9">
        <f t="shared" si="99"/>
        <v>80000</v>
      </c>
      <c r="H927" s="19"/>
      <c r="I927" s="8"/>
      <c r="J927" s="19"/>
      <c r="K927" s="9"/>
      <c r="L927" s="9"/>
      <c r="M927" s="7"/>
      <c r="N927" s="9"/>
    </row>
    <row r="928" spans="1:14">
      <c r="A928" s="21">
        <v>4</v>
      </c>
      <c r="B928" s="38" t="s">
        <v>440</v>
      </c>
      <c r="C928" s="21">
        <v>1</v>
      </c>
      <c r="D928" s="9">
        <v>3500000</v>
      </c>
      <c r="E928" s="9">
        <f t="shared" si="98"/>
        <v>3500000</v>
      </c>
      <c r="F928" s="7">
        <v>5</v>
      </c>
      <c r="G928" s="9">
        <f t="shared" si="99"/>
        <v>700000</v>
      </c>
      <c r="H928" s="19"/>
      <c r="I928" s="8"/>
      <c r="J928" s="19"/>
      <c r="K928" s="9"/>
      <c r="L928" s="9"/>
      <c r="M928" s="7"/>
      <c r="N928" s="9"/>
    </row>
    <row r="929" spans="1:14">
      <c r="A929" s="21">
        <v>5</v>
      </c>
      <c r="B929" s="38" t="s">
        <v>180</v>
      </c>
      <c r="C929" s="21">
        <v>1</v>
      </c>
      <c r="D929" s="9">
        <v>1500000</v>
      </c>
      <c r="E929" s="9">
        <f t="shared" si="98"/>
        <v>1500000</v>
      </c>
      <c r="F929" s="7">
        <v>5</v>
      </c>
      <c r="G929" s="9">
        <f t="shared" si="99"/>
        <v>300000</v>
      </c>
      <c r="H929" s="19">
        <v>12</v>
      </c>
      <c r="I929" s="8" t="s">
        <v>413</v>
      </c>
      <c r="J929" s="19">
        <v>1</v>
      </c>
      <c r="K929" s="9">
        <v>12500000</v>
      </c>
      <c r="L929" s="9">
        <f t="shared" si="96"/>
        <v>12500000</v>
      </c>
      <c r="M929" s="7">
        <v>5</v>
      </c>
      <c r="N929" s="9">
        <f t="shared" si="97"/>
        <v>2500000</v>
      </c>
    </row>
    <row r="930" spans="1:14">
      <c r="A930" s="21">
        <v>6</v>
      </c>
      <c r="B930" s="38" t="s">
        <v>297</v>
      </c>
      <c r="C930" s="21">
        <v>1</v>
      </c>
      <c r="D930" s="9">
        <v>12500000</v>
      </c>
      <c r="E930" s="9">
        <f t="shared" si="98"/>
        <v>12500000</v>
      </c>
      <c r="F930" s="7">
        <v>5</v>
      </c>
      <c r="G930" s="9">
        <f t="shared" si="99"/>
        <v>2500000</v>
      </c>
      <c r="H930" s="19"/>
      <c r="I930" s="38"/>
      <c r="J930" s="21"/>
      <c r="K930" s="9"/>
      <c r="L930" s="9"/>
      <c r="M930" s="7"/>
      <c r="N930" s="9"/>
    </row>
    <row r="931" spans="1:14">
      <c r="A931" s="21">
        <v>7</v>
      </c>
      <c r="B931" s="38" t="s">
        <v>238</v>
      </c>
      <c r="C931" s="21">
        <v>1</v>
      </c>
      <c r="D931" s="9">
        <v>4000000</v>
      </c>
      <c r="E931" s="9">
        <f t="shared" si="98"/>
        <v>4000000</v>
      </c>
      <c r="F931" s="7">
        <v>5</v>
      </c>
      <c r="G931" s="9">
        <f t="shared" si="99"/>
        <v>800000</v>
      </c>
      <c r="H931" s="19"/>
      <c r="I931" s="38"/>
      <c r="J931" s="21"/>
      <c r="K931" s="9"/>
      <c r="L931" s="9"/>
      <c r="M931" s="7"/>
      <c r="N931" s="9"/>
    </row>
    <row r="932" spans="1:14">
      <c r="A932" s="21">
        <v>8</v>
      </c>
      <c r="B932" s="38" t="s">
        <v>97</v>
      </c>
      <c r="C932" s="21">
        <v>1</v>
      </c>
      <c r="D932" s="9">
        <v>100000</v>
      </c>
      <c r="E932" s="9">
        <f t="shared" si="98"/>
        <v>100000</v>
      </c>
      <c r="F932" s="7">
        <v>5</v>
      </c>
      <c r="G932" s="9">
        <f t="shared" si="99"/>
        <v>20000</v>
      </c>
      <c r="H932" s="19"/>
      <c r="I932" s="38"/>
      <c r="J932" s="21"/>
      <c r="K932" s="9"/>
      <c r="L932" s="9"/>
      <c r="M932" s="7"/>
      <c r="N932" s="9"/>
    </row>
    <row r="933" spans="1:14">
      <c r="A933" s="21">
        <v>9</v>
      </c>
      <c r="B933" s="38" t="s">
        <v>101</v>
      </c>
      <c r="C933" s="23">
        <v>13</v>
      </c>
      <c r="D933" s="9">
        <v>900000</v>
      </c>
      <c r="E933" s="9">
        <f t="shared" si="98"/>
        <v>11700000</v>
      </c>
      <c r="F933" s="7">
        <v>5</v>
      </c>
      <c r="G933" s="9">
        <f t="shared" si="99"/>
        <v>2340000</v>
      </c>
      <c r="H933" s="19"/>
      <c r="I933" s="8"/>
      <c r="J933" s="19"/>
      <c r="K933" s="9"/>
      <c r="L933" s="9"/>
      <c r="M933" s="7"/>
      <c r="N933" s="9"/>
    </row>
    <row r="934" spans="1:14">
      <c r="A934" s="21">
        <v>10</v>
      </c>
      <c r="B934" s="38" t="s">
        <v>442</v>
      </c>
      <c r="C934" s="23">
        <v>4</v>
      </c>
      <c r="D934" s="9">
        <v>6000000</v>
      </c>
      <c r="E934" s="9">
        <f t="shared" si="98"/>
        <v>24000000</v>
      </c>
      <c r="F934" s="7">
        <v>5</v>
      </c>
      <c r="G934" s="9">
        <f t="shared" si="99"/>
        <v>4800000</v>
      </c>
      <c r="H934" s="19"/>
      <c r="I934" s="8"/>
      <c r="J934" s="19"/>
      <c r="K934" s="9"/>
      <c r="L934" s="9"/>
      <c r="M934" s="7"/>
      <c r="N934" s="9"/>
    </row>
    <row r="935" spans="1:14">
      <c r="A935" s="21">
        <v>11</v>
      </c>
      <c r="B935" s="38" t="s">
        <v>248</v>
      </c>
      <c r="C935" s="23">
        <v>1</v>
      </c>
      <c r="D935" s="9">
        <v>2500000</v>
      </c>
      <c r="E935" s="9">
        <f t="shared" si="98"/>
        <v>2500000</v>
      </c>
      <c r="F935" s="7">
        <v>5</v>
      </c>
      <c r="G935" s="9">
        <f t="shared" si="99"/>
        <v>500000</v>
      </c>
      <c r="H935" s="19"/>
      <c r="I935" s="8"/>
      <c r="J935" s="19"/>
      <c r="K935" s="9"/>
      <c r="L935" s="9"/>
      <c r="M935" s="7"/>
      <c r="N935" s="9"/>
    </row>
    <row r="936" spans="1:14">
      <c r="A936" s="21">
        <v>12</v>
      </c>
      <c r="B936" s="38" t="s">
        <v>443</v>
      </c>
      <c r="C936" s="23">
        <v>1</v>
      </c>
      <c r="D936" s="9">
        <v>1000000</v>
      </c>
      <c r="E936" s="9">
        <f t="shared" si="98"/>
        <v>1000000</v>
      </c>
      <c r="F936" s="7">
        <v>5</v>
      </c>
      <c r="G936" s="9">
        <f t="shared" si="99"/>
        <v>200000</v>
      </c>
      <c r="H936" s="19"/>
      <c r="I936" s="8"/>
      <c r="J936" s="19"/>
      <c r="K936" s="9"/>
      <c r="L936" s="9"/>
      <c r="M936" s="7"/>
      <c r="N936" s="9"/>
    </row>
    <row r="937" spans="1:14">
      <c r="A937" s="21">
        <v>13</v>
      </c>
      <c r="B937" s="38" t="s">
        <v>251</v>
      </c>
      <c r="C937" s="23">
        <v>1</v>
      </c>
      <c r="D937" s="9">
        <v>4000000</v>
      </c>
      <c r="E937" s="9">
        <f t="shared" si="98"/>
        <v>4000000</v>
      </c>
      <c r="F937" s="7">
        <v>5</v>
      </c>
      <c r="G937" s="9">
        <f t="shared" si="99"/>
        <v>800000</v>
      </c>
      <c r="H937" s="19"/>
      <c r="I937" s="8"/>
      <c r="J937" s="19"/>
      <c r="K937" s="9"/>
      <c r="L937" s="9"/>
      <c r="M937" s="7"/>
      <c r="N937" s="9"/>
    </row>
    <row r="938" spans="1:14">
      <c r="A938" s="21">
        <v>14</v>
      </c>
      <c r="B938" s="38" t="s">
        <v>444</v>
      </c>
      <c r="C938" s="23">
        <v>1</v>
      </c>
      <c r="D938" s="9">
        <v>4000000</v>
      </c>
      <c r="E938" s="9">
        <f t="shared" si="98"/>
        <v>4000000</v>
      </c>
      <c r="F938" s="7">
        <v>5</v>
      </c>
      <c r="G938" s="9">
        <f t="shared" si="99"/>
        <v>800000</v>
      </c>
      <c r="H938" s="19"/>
      <c r="I938" s="8"/>
      <c r="J938" s="19"/>
      <c r="K938" s="9"/>
      <c r="L938" s="9"/>
      <c r="M938" s="7"/>
      <c r="N938" s="9"/>
    </row>
    <row r="939" spans="1:14">
      <c r="A939" s="21">
        <v>15</v>
      </c>
      <c r="B939" s="38" t="s">
        <v>347</v>
      </c>
      <c r="C939" s="23">
        <v>1</v>
      </c>
      <c r="D939" s="9">
        <v>1500000</v>
      </c>
      <c r="E939" s="9">
        <f t="shared" si="98"/>
        <v>1500000</v>
      </c>
      <c r="F939" s="7">
        <v>5</v>
      </c>
      <c r="G939" s="9">
        <f t="shared" si="99"/>
        <v>300000</v>
      </c>
      <c r="H939" s="19"/>
      <c r="I939" s="8"/>
      <c r="J939" s="19"/>
      <c r="K939" s="9"/>
      <c r="L939" s="9"/>
      <c r="M939" s="7"/>
      <c r="N939" s="9"/>
    </row>
    <row r="940" spans="1:14">
      <c r="A940" s="21">
        <v>16</v>
      </c>
      <c r="B940" s="38" t="s">
        <v>445</v>
      </c>
      <c r="C940" s="23">
        <v>1</v>
      </c>
      <c r="D940" s="9">
        <v>500000</v>
      </c>
      <c r="E940" s="9">
        <f t="shared" si="98"/>
        <v>500000</v>
      </c>
      <c r="F940" s="7">
        <v>5</v>
      </c>
      <c r="G940" s="9">
        <f t="shared" si="99"/>
        <v>100000</v>
      </c>
      <c r="H940" s="19"/>
      <c r="I940" s="8"/>
      <c r="J940" s="19"/>
      <c r="K940" s="9"/>
      <c r="L940" s="9"/>
      <c r="M940" s="7"/>
      <c r="N940" s="9"/>
    </row>
    <row r="941" spans="1:14">
      <c r="A941" s="21">
        <v>17</v>
      </c>
      <c r="B941" s="38" t="s">
        <v>93</v>
      </c>
      <c r="C941" s="23">
        <v>1</v>
      </c>
      <c r="D941" s="9">
        <v>1500000</v>
      </c>
      <c r="E941" s="9">
        <f t="shared" si="98"/>
        <v>1500000</v>
      </c>
      <c r="F941" s="7">
        <v>5</v>
      </c>
      <c r="G941" s="9">
        <f t="shared" si="99"/>
        <v>300000</v>
      </c>
      <c r="H941" s="19"/>
      <c r="I941" s="8"/>
      <c r="J941" s="19"/>
      <c r="K941" s="9"/>
      <c r="L941" s="9"/>
      <c r="M941" s="7"/>
      <c r="N941" s="9"/>
    </row>
    <row r="942" spans="1:14">
      <c r="A942" s="21">
        <v>18</v>
      </c>
      <c r="B942" s="38" t="s">
        <v>447</v>
      </c>
      <c r="C942" s="23">
        <v>1</v>
      </c>
      <c r="D942" s="9">
        <v>2500000</v>
      </c>
      <c r="E942" s="9">
        <f t="shared" si="98"/>
        <v>2500000</v>
      </c>
      <c r="F942" s="7">
        <v>5</v>
      </c>
      <c r="G942" s="9">
        <f t="shared" si="99"/>
        <v>500000</v>
      </c>
      <c r="H942" s="19"/>
      <c r="I942" s="8"/>
      <c r="J942" s="19"/>
      <c r="K942" s="9"/>
      <c r="L942" s="9"/>
      <c r="M942" s="7"/>
      <c r="N942" s="9"/>
    </row>
    <row r="943" spans="1:14">
      <c r="A943" s="21">
        <v>19</v>
      </c>
      <c r="B943" s="38" t="s">
        <v>448</v>
      </c>
      <c r="C943" s="23">
        <v>1</v>
      </c>
      <c r="D943" s="9">
        <v>200000</v>
      </c>
      <c r="E943" s="9">
        <f t="shared" si="98"/>
        <v>200000</v>
      </c>
      <c r="F943" s="7">
        <v>5</v>
      </c>
      <c r="G943" s="9">
        <f t="shared" si="99"/>
        <v>40000</v>
      </c>
      <c r="H943" s="19"/>
      <c r="I943" s="8"/>
      <c r="J943" s="19"/>
      <c r="K943" s="9"/>
      <c r="L943" s="9"/>
      <c r="M943" s="7"/>
      <c r="N943" s="9"/>
    </row>
    <row r="944" spans="1:14">
      <c r="A944" s="21"/>
      <c r="B944" s="38"/>
      <c r="C944" s="21"/>
      <c r="D944" s="9"/>
      <c r="E944" s="9"/>
      <c r="F944" s="7"/>
      <c r="G944" s="9"/>
      <c r="H944" s="19"/>
      <c r="I944" s="38"/>
      <c r="J944" s="21"/>
      <c r="K944" s="9"/>
      <c r="L944" s="9"/>
      <c r="M944" s="7"/>
      <c r="N944" s="9"/>
    </row>
    <row r="945" spans="1:14">
      <c r="A945" s="21"/>
      <c r="B945" s="38" t="s">
        <v>468</v>
      </c>
      <c r="C945" s="24"/>
      <c r="D945" s="9"/>
      <c r="E945" s="9"/>
      <c r="F945" s="7"/>
      <c r="G945" s="9"/>
      <c r="H945" s="19"/>
      <c r="I945" s="38"/>
      <c r="J945" s="21"/>
      <c r="K945" s="9"/>
      <c r="L945" s="9"/>
      <c r="M945" s="7"/>
      <c r="N945" s="9"/>
    </row>
    <row r="946" spans="1:14">
      <c r="A946" s="21">
        <v>1</v>
      </c>
      <c r="B946" s="38" t="s">
        <v>439</v>
      </c>
      <c r="C946" s="21">
        <v>1</v>
      </c>
      <c r="D946" s="9">
        <v>6000000</v>
      </c>
      <c r="E946" s="9">
        <f t="shared" ref="E946:E965" si="100">C946*D946</f>
        <v>6000000</v>
      </c>
      <c r="F946" s="7">
        <v>5</v>
      </c>
      <c r="G946" s="9">
        <f t="shared" ref="G946:G965" si="101">E946/F946</f>
        <v>1200000</v>
      </c>
      <c r="H946" s="19"/>
      <c r="I946" s="38"/>
      <c r="J946" s="21"/>
      <c r="K946" s="9"/>
      <c r="L946" s="9"/>
      <c r="M946" s="7"/>
      <c r="N946" s="9"/>
    </row>
    <row r="947" spans="1:14">
      <c r="A947" s="21">
        <v>2</v>
      </c>
      <c r="B947" s="38" t="s">
        <v>306</v>
      </c>
      <c r="C947" s="21">
        <v>1</v>
      </c>
      <c r="D947" s="9">
        <v>3000000</v>
      </c>
      <c r="E947" s="9">
        <f t="shared" si="100"/>
        <v>3000000</v>
      </c>
      <c r="F947" s="7">
        <v>5</v>
      </c>
      <c r="G947" s="9">
        <f t="shared" si="101"/>
        <v>600000</v>
      </c>
      <c r="H947" s="19"/>
      <c r="I947" s="8"/>
      <c r="J947" s="19"/>
      <c r="K947" s="9"/>
      <c r="L947" s="9"/>
      <c r="M947" s="7"/>
      <c r="N947" s="9"/>
    </row>
    <row r="948" spans="1:14">
      <c r="A948" s="21">
        <v>3</v>
      </c>
      <c r="B948" s="38" t="s">
        <v>108</v>
      </c>
      <c r="C948" s="21">
        <v>2</v>
      </c>
      <c r="D948" s="9">
        <v>200000</v>
      </c>
      <c r="E948" s="9">
        <f t="shared" si="100"/>
        <v>400000</v>
      </c>
      <c r="F948" s="7">
        <v>5</v>
      </c>
      <c r="G948" s="9">
        <f t="shared" si="101"/>
        <v>80000</v>
      </c>
      <c r="H948" s="19"/>
      <c r="I948" s="8"/>
      <c r="J948" s="19"/>
      <c r="K948" s="9"/>
      <c r="L948" s="9"/>
      <c r="M948" s="7"/>
      <c r="N948" s="9"/>
    </row>
    <row r="949" spans="1:14">
      <c r="A949" s="21">
        <v>4</v>
      </c>
      <c r="B949" s="38" t="s">
        <v>440</v>
      </c>
      <c r="C949" s="21">
        <v>1</v>
      </c>
      <c r="D949" s="9">
        <v>3500000</v>
      </c>
      <c r="E949" s="9">
        <f t="shared" si="100"/>
        <v>3500000</v>
      </c>
      <c r="F949" s="7">
        <v>5</v>
      </c>
      <c r="G949" s="9">
        <f t="shared" si="101"/>
        <v>700000</v>
      </c>
      <c r="H949" s="19"/>
      <c r="I949" s="8"/>
      <c r="J949" s="19"/>
      <c r="K949" s="9"/>
      <c r="L949" s="9"/>
      <c r="M949" s="7"/>
      <c r="N949" s="9"/>
    </row>
    <row r="950" spans="1:14">
      <c r="A950" s="21">
        <v>5</v>
      </c>
      <c r="B950" s="38" t="s">
        <v>180</v>
      </c>
      <c r="C950" s="21">
        <v>1</v>
      </c>
      <c r="D950" s="9">
        <v>1500000</v>
      </c>
      <c r="E950" s="9">
        <f t="shared" si="100"/>
        <v>1500000</v>
      </c>
      <c r="F950" s="7">
        <v>5</v>
      </c>
      <c r="G950" s="9">
        <f t="shared" si="101"/>
        <v>300000</v>
      </c>
      <c r="H950" s="19"/>
      <c r="I950" s="8"/>
      <c r="J950" s="19"/>
      <c r="K950" s="9"/>
      <c r="L950" s="9"/>
      <c r="M950" s="7"/>
      <c r="N950" s="9"/>
    </row>
    <row r="951" spans="1:14">
      <c r="A951" s="21">
        <v>6</v>
      </c>
      <c r="B951" s="38" t="s">
        <v>297</v>
      </c>
      <c r="C951" s="21">
        <v>1</v>
      </c>
      <c r="D951" s="9">
        <v>12500000</v>
      </c>
      <c r="E951" s="9">
        <f t="shared" si="100"/>
        <v>12500000</v>
      </c>
      <c r="F951" s="7">
        <v>5</v>
      </c>
      <c r="G951" s="9">
        <f t="shared" si="101"/>
        <v>2500000</v>
      </c>
      <c r="H951" s="19"/>
      <c r="I951" s="8"/>
      <c r="J951" s="19"/>
      <c r="K951" s="9"/>
      <c r="L951" s="9"/>
      <c r="M951" s="7"/>
      <c r="N951" s="9"/>
    </row>
    <row r="952" spans="1:14">
      <c r="A952" s="21">
        <v>7</v>
      </c>
      <c r="B952" s="38" t="s">
        <v>238</v>
      </c>
      <c r="C952" s="21">
        <v>1</v>
      </c>
      <c r="D952" s="9">
        <v>4000000</v>
      </c>
      <c r="E952" s="9">
        <f t="shared" si="100"/>
        <v>4000000</v>
      </c>
      <c r="F952" s="7">
        <v>5</v>
      </c>
      <c r="G952" s="9">
        <f t="shared" si="101"/>
        <v>800000</v>
      </c>
      <c r="H952" s="19"/>
      <c r="I952" s="8"/>
      <c r="J952" s="19"/>
      <c r="K952" s="9"/>
      <c r="L952" s="9"/>
      <c r="M952" s="7"/>
      <c r="N952" s="9"/>
    </row>
    <row r="953" spans="1:14">
      <c r="A953" s="21">
        <v>8</v>
      </c>
      <c r="B953" s="38" t="s">
        <v>97</v>
      </c>
      <c r="C953" s="21">
        <v>1</v>
      </c>
      <c r="D953" s="9">
        <v>100000</v>
      </c>
      <c r="E953" s="9">
        <f t="shared" si="100"/>
        <v>100000</v>
      </c>
      <c r="F953" s="7">
        <v>5</v>
      </c>
      <c r="G953" s="9">
        <f t="shared" si="101"/>
        <v>20000</v>
      </c>
      <c r="H953" s="19"/>
      <c r="I953" s="8"/>
      <c r="J953" s="19"/>
      <c r="K953" s="9"/>
      <c r="L953" s="9"/>
      <c r="M953" s="7"/>
      <c r="N953" s="9"/>
    </row>
    <row r="954" spans="1:14">
      <c r="A954" s="21">
        <v>9</v>
      </c>
      <c r="B954" s="38" t="s">
        <v>101</v>
      </c>
      <c r="C954" s="23">
        <v>13</v>
      </c>
      <c r="D954" s="9">
        <v>900000</v>
      </c>
      <c r="E954" s="9">
        <f t="shared" si="100"/>
        <v>11700000</v>
      </c>
      <c r="F954" s="7">
        <v>5</v>
      </c>
      <c r="G954" s="9">
        <f t="shared" si="101"/>
        <v>2340000</v>
      </c>
      <c r="H954" s="19"/>
      <c r="I954" s="8"/>
      <c r="J954" s="19"/>
      <c r="K954" s="9"/>
      <c r="L954" s="9"/>
      <c r="M954" s="7"/>
      <c r="N954" s="9"/>
    </row>
    <row r="955" spans="1:14">
      <c r="A955" s="21">
        <v>10</v>
      </c>
      <c r="B955" s="38" t="s">
        <v>442</v>
      </c>
      <c r="C955" s="23">
        <v>4</v>
      </c>
      <c r="D955" s="9">
        <v>6000000</v>
      </c>
      <c r="E955" s="9">
        <f t="shared" si="100"/>
        <v>24000000</v>
      </c>
      <c r="F955" s="7">
        <v>5</v>
      </c>
      <c r="G955" s="9">
        <f t="shared" si="101"/>
        <v>4800000</v>
      </c>
      <c r="H955" s="19"/>
      <c r="I955" s="8"/>
      <c r="J955" s="19"/>
      <c r="K955" s="9"/>
      <c r="L955" s="9"/>
      <c r="M955" s="7"/>
      <c r="N955" s="9"/>
    </row>
    <row r="956" spans="1:14">
      <c r="A956" s="21">
        <v>11</v>
      </c>
      <c r="B956" s="38" t="s">
        <v>248</v>
      </c>
      <c r="C956" s="23">
        <v>1</v>
      </c>
      <c r="D956" s="9">
        <v>2500000</v>
      </c>
      <c r="E956" s="9">
        <f t="shared" si="100"/>
        <v>2500000</v>
      </c>
      <c r="F956" s="7">
        <v>5</v>
      </c>
      <c r="G956" s="9">
        <f t="shared" si="101"/>
        <v>500000</v>
      </c>
      <c r="H956" s="19"/>
      <c r="I956" s="8"/>
      <c r="J956" s="19"/>
      <c r="K956" s="9"/>
      <c r="L956" s="9"/>
      <c r="M956" s="7"/>
      <c r="N956" s="9"/>
    </row>
    <row r="957" spans="1:14">
      <c r="A957" s="21">
        <v>12</v>
      </c>
      <c r="B957" s="38" t="s">
        <v>443</v>
      </c>
      <c r="C957" s="23">
        <v>1</v>
      </c>
      <c r="D957" s="9">
        <v>1500000</v>
      </c>
      <c r="E957" s="9">
        <f t="shared" si="100"/>
        <v>1500000</v>
      </c>
      <c r="F957" s="7">
        <v>5</v>
      </c>
      <c r="G957" s="9">
        <f t="shared" si="101"/>
        <v>300000</v>
      </c>
      <c r="H957" s="19"/>
      <c r="I957" s="8"/>
      <c r="J957" s="19"/>
      <c r="K957" s="9"/>
      <c r="L957" s="9"/>
      <c r="M957" s="7"/>
      <c r="N957" s="9"/>
    </row>
    <row r="958" spans="1:14">
      <c r="A958" s="21">
        <v>13</v>
      </c>
      <c r="B958" s="38" t="s">
        <v>251</v>
      </c>
      <c r="C958" s="23">
        <v>1</v>
      </c>
      <c r="D958" s="9">
        <v>4000000</v>
      </c>
      <c r="E958" s="9">
        <f t="shared" si="100"/>
        <v>4000000</v>
      </c>
      <c r="F958" s="7">
        <v>5</v>
      </c>
      <c r="G958" s="9">
        <f t="shared" si="101"/>
        <v>800000</v>
      </c>
      <c r="H958" s="19"/>
      <c r="I958" s="38"/>
      <c r="J958" s="21"/>
      <c r="K958" s="9"/>
      <c r="L958" s="9"/>
      <c r="M958" s="7"/>
      <c r="N958" s="9"/>
    </row>
    <row r="959" spans="1:14">
      <c r="A959" s="21">
        <v>14</v>
      </c>
      <c r="B959" s="38" t="s">
        <v>444</v>
      </c>
      <c r="C959" s="23">
        <v>1</v>
      </c>
      <c r="D959" s="9">
        <v>4000000</v>
      </c>
      <c r="E959" s="9">
        <f t="shared" si="100"/>
        <v>4000000</v>
      </c>
      <c r="F959" s="7">
        <v>5</v>
      </c>
      <c r="G959" s="9">
        <f t="shared" si="101"/>
        <v>800000</v>
      </c>
      <c r="H959" s="19"/>
      <c r="I959" s="38"/>
      <c r="J959" s="21"/>
      <c r="K959" s="9"/>
      <c r="L959" s="9"/>
      <c r="M959" s="7"/>
      <c r="N959" s="9"/>
    </row>
    <row r="960" spans="1:14">
      <c r="A960" s="21">
        <v>15</v>
      </c>
      <c r="B960" s="38" t="s">
        <v>347</v>
      </c>
      <c r="C960" s="23">
        <v>1</v>
      </c>
      <c r="D960" s="9">
        <v>1500000</v>
      </c>
      <c r="E960" s="9">
        <f t="shared" si="100"/>
        <v>1500000</v>
      </c>
      <c r="F960" s="7">
        <v>5</v>
      </c>
      <c r="G960" s="9">
        <f t="shared" si="101"/>
        <v>300000</v>
      </c>
      <c r="H960" s="19"/>
      <c r="I960" s="38"/>
      <c r="J960" s="21"/>
      <c r="K960" s="9"/>
      <c r="L960" s="9"/>
      <c r="M960" s="7"/>
      <c r="N960" s="9"/>
    </row>
    <row r="961" spans="1:14">
      <c r="A961" s="21">
        <v>16</v>
      </c>
      <c r="B961" s="38" t="s">
        <v>445</v>
      </c>
      <c r="C961" s="23">
        <v>1</v>
      </c>
      <c r="D961" s="9">
        <v>500000</v>
      </c>
      <c r="E961" s="9">
        <f t="shared" si="100"/>
        <v>500000</v>
      </c>
      <c r="F961" s="7">
        <v>5</v>
      </c>
      <c r="G961" s="9">
        <f t="shared" si="101"/>
        <v>100000</v>
      </c>
      <c r="H961" s="19"/>
      <c r="I961" s="8"/>
      <c r="J961" s="19"/>
      <c r="K961" s="9"/>
      <c r="L961" s="9"/>
      <c r="M961" s="7"/>
      <c r="N961" s="9"/>
    </row>
    <row r="962" spans="1:14">
      <c r="A962" s="21">
        <v>17</v>
      </c>
      <c r="B962" s="38" t="s">
        <v>93</v>
      </c>
      <c r="C962" s="23">
        <v>1</v>
      </c>
      <c r="D962" s="9">
        <v>500000</v>
      </c>
      <c r="E962" s="9">
        <f t="shared" si="100"/>
        <v>500000</v>
      </c>
      <c r="F962" s="7">
        <v>5</v>
      </c>
      <c r="G962" s="9">
        <f t="shared" si="101"/>
        <v>100000</v>
      </c>
      <c r="H962" s="19"/>
      <c r="I962" s="8"/>
      <c r="J962" s="19"/>
      <c r="K962" s="9"/>
      <c r="L962" s="9"/>
      <c r="M962" s="7"/>
      <c r="N962" s="9"/>
    </row>
    <row r="963" spans="1:14">
      <c r="A963" s="21">
        <v>18</v>
      </c>
      <c r="B963" s="38" t="s">
        <v>447</v>
      </c>
      <c r="C963" s="23">
        <v>1</v>
      </c>
      <c r="D963" s="9">
        <v>1500000</v>
      </c>
      <c r="E963" s="9">
        <f t="shared" si="100"/>
        <v>1500000</v>
      </c>
      <c r="F963" s="7">
        <v>5</v>
      </c>
      <c r="G963" s="9">
        <f t="shared" si="101"/>
        <v>300000</v>
      </c>
      <c r="H963" s="19"/>
      <c r="I963" s="8"/>
      <c r="J963" s="19"/>
      <c r="K963" s="9"/>
      <c r="L963" s="9"/>
      <c r="M963" s="7"/>
      <c r="N963" s="9"/>
    </row>
    <row r="964" spans="1:14">
      <c r="A964" s="21">
        <v>19</v>
      </c>
      <c r="B964" s="38" t="s">
        <v>448</v>
      </c>
      <c r="C964" s="23">
        <v>1</v>
      </c>
      <c r="D964" s="9">
        <v>2500000</v>
      </c>
      <c r="E964" s="9">
        <f t="shared" si="100"/>
        <v>2500000</v>
      </c>
      <c r="F964" s="7">
        <v>5</v>
      </c>
      <c r="G964" s="9">
        <f t="shared" si="101"/>
        <v>500000</v>
      </c>
      <c r="H964" s="19"/>
      <c r="I964" s="8"/>
      <c r="J964" s="19"/>
      <c r="K964" s="9"/>
      <c r="L964" s="9"/>
      <c r="M964" s="7"/>
      <c r="N964" s="9"/>
    </row>
    <row r="965" spans="1:14">
      <c r="A965" s="21">
        <v>20</v>
      </c>
      <c r="B965" s="38" t="s">
        <v>469</v>
      </c>
      <c r="C965" s="23">
        <v>1</v>
      </c>
      <c r="D965" s="9">
        <v>200000</v>
      </c>
      <c r="E965" s="9">
        <f t="shared" si="100"/>
        <v>200000</v>
      </c>
      <c r="F965" s="7">
        <v>5</v>
      </c>
      <c r="G965" s="9">
        <f t="shared" si="101"/>
        <v>40000</v>
      </c>
      <c r="H965" s="19"/>
      <c r="I965" s="8"/>
      <c r="J965" s="19"/>
      <c r="K965" s="9"/>
      <c r="L965" s="9"/>
      <c r="M965" s="7"/>
      <c r="N965" s="9"/>
    </row>
    <row r="966" spans="1:14">
      <c r="A966" s="21"/>
      <c r="B966" s="38"/>
      <c r="C966" s="47"/>
      <c r="D966" s="9"/>
      <c r="E966" s="9"/>
      <c r="F966" s="7"/>
      <c r="G966" s="9"/>
      <c r="H966" s="19"/>
      <c r="I966" s="8"/>
      <c r="J966" s="19"/>
      <c r="K966" s="9"/>
      <c r="L966" s="9"/>
      <c r="M966" s="7"/>
      <c r="N966" s="9"/>
    </row>
    <row r="967" spans="1:14">
      <c r="A967" s="21"/>
      <c r="B967" s="38" t="s">
        <v>470</v>
      </c>
      <c r="C967" s="47"/>
      <c r="D967" s="9"/>
      <c r="E967" s="9"/>
      <c r="F967" s="7"/>
      <c r="G967" s="9"/>
      <c r="H967" s="19"/>
      <c r="I967" s="8"/>
      <c r="J967" s="19"/>
      <c r="K967" s="9"/>
      <c r="L967" s="9"/>
      <c r="M967" s="7"/>
      <c r="N967" s="9"/>
    </row>
    <row r="968" spans="1:14">
      <c r="A968" s="21">
        <v>1</v>
      </c>
      <c r="B968" s="38" t="s">
        <v>439</v>
      </c>
      <c r="C968" s="21">
        <v>1</v>
      </c>
      <c r="D968" s="9">
        <v>6000000</v>
      </c>
      <c r="E968" s="9">
        <f t="shared" ref="E968:E983" si="102">C968*D968</f>
        <v>6000000</v>
      </c>
      <c r="F968" s="7">
        <v>5</v>
      </c>
      <c r="G968" s="9">
        <f t="shared" ref="G968:G987" si="103">E968/F968</f>
        <v>1200000</v>
      </c>
      <c r="H968" s="19"/>
      <c r="I968" s="8"/>
      <c r="J968" s="19"/>
      <c r="K968" s="9"/>
      <c r="L968" s="9"/>
      <c r="M968" s="7"/>
      <c r="N968" s="9"/>
    </row>
    <row r="969" spans="1:14">
      <c r="A969" s="21">
        <v>2</v>
      </c>
      <c r="B969" s="38" t="s">
        <v>306</v>
      </c>
      <c r="C969" s="21">
        <v>1</v>
      </c>
      <c r="D969" s="9">
        <v>3000000</v>
      </c>
      <c r="E969" s="9">
        <f t="shared" si="102"/>
        <v>3000000</v>
      </c>
      <c r="F969" s="7">
        <v>5</v>
      </c>
      <c r="G969" s="9">
        <f t="shared" si="103"/>
        <v>600000</v>
      </c>
      <c r="H969" s="19"/>
      <c r="I969" s="8"/>
      <c r="J969" s="19"/>
      <c r="K969" s="9"/>
      <c r="L969" s="9"/>
      <c r="M969" s="7"/>
      <c r="N969" s="9"/>
    </row>
    <row r="970" spans="1:14">
      <c r="A970" s="21">
        <v>3</v>
      </c>
      <c r="B970" s="38" t="s">
        <v>108</v>
      </c>
      <c r="C970" s="21">
        <v>2</v>
      </c>
      <c r="D970" s="9">
        <v>200000</v>
      </c>
      <c r="E970" s="9">
        <f t="shared" si="102"/>
        <v>400000</v>
      </c>
      <c r="F970" s="7">
        <v>5</v>
      </c>
      <c r="G970" s="9">
        <f t="shared" si="103"/>
        <v>80000</v>
      </c>
      <c r="H970" s="19"/>
      <c r="I970" s="8"/>
      <c r="J970" s="19"/>
      <c r="K970" s="9"/>
      <c r="L970" s="9"/>
      <c r="M970" s="7"/>
      <c r="N970" s="9"/>
    </row>
    <row r="971" spans="1:14">
      <c r="A971" s="21">
        <v>4</v>
      </c>
      <c r="B971" s="38" t="s">
        <v>440</v>
      </c>
      <c r="C971" s="21">
        <v>1</v>
      </c>
      <c r="D971" s="9">
        <v>3500000</v>
      </c>
      <c r="E971" s="9">
        <f t="shared" si="102"/>
        <v>3500000</v>
      </c>
      <c r="F971" s="7">
        <v>5</v>
      </c>
      <c r="G971" s="9">
        <f t="shared" si="103"/>
        <v>700000</v>
      </c>
      <c r="H971" s="19"/>
      <c r="I971" s="8"/>
      <c r="J971" s="19"/>
      <c r="K971" s="9"/>
      <c r="L971" s="9"/>
      <c r="M971" s="7"/>
      <c r="N971" s="9"/>
    </row>
    <row r="972" spans="1:14">
      <c r="A972" s="21">
        <v>5</v>
      </c>
      <c r="B972" s="38" t="s">
        <v>180</v>
      </c>
      <c r="C972" s="21">
        <v>1</v>
      </c>
      <c r="D972" s="9">
        <v>1500000</v>
      </c>
      <c r="E972" s="9">
        <f t="shared" si="102"/>
        <v>1500000</v>
      </c>
      <c r="F972" s="7">
        <v>5</v>
      </c>
      <c r="G972" s="9">
        <f t="shared" si="103"/>
        <v>300000</v>
      </c>
      <c r="H972" s="19"/>
      <c r="I972" s="8"/>
      <c r="J972" s="19"/>
      <c r="K972" s="9"/>
      <c r="L972" s="9"/>
      <c r="M972" s="7"/>
      <c r="N972" s="9"/>
    </row>
    <row r="973" spans="1:14">
      <c r="A973" s="21">
        <v>6</v>
      </c>
      <c r="B973" s="38" t="s">
        <v>297</v>
      </c>
      <c r="C973" s="21">
        <v>1</v>
      </c>
      <c r="D973" s="9">
        <v>12500000</v>
      </c>
      <c r="E973" s="9">
        <f t="shared" si="102"/>
        <v>12500000</v>
      </c>
      <c r="F973" s="7">
        <v>5</v>
      </c>
      <c r="G973" s="9">
        <f t="shared" si="103"/>
        <v>2500000</v>
      </c>
      <c r="H973" s="19"/>
      <c r="I973" s="38"/>
      <c r="J973" s="21"/>
      <c r="K973" s="9"/>
      <c r="L973" s="9"/>
      <c r="M973" s="7"/>
      <c r="N973" s="9"/>
    </row>
    <row r="974" spans="1:14">
      <c r="A974" s="21">
        <v>7</v>
      </c>
      <c r="B974" s="38" t="s">
        <v>238</v>
      </c>
      <c r="C974" s="21">
        <v>1</v>
      </c>
      <c r="D974" s="9">
        <v>4000000</v>
      </c>
      <c r="E974" s="9">
        <f t="shared" si="102"/>
        <v>4000000</v>
      </c>
      <c r="F974" s="7">
        <v>5</v>
      </c>
      <c r="G974" s="9">
        <f t="shared" si="103"/>
        <v>800000</v>
      </c>
      <c r="H974" s="19"/>
      <c r="I974" s="38"/>
      <c r="J974" s="21"/>
      <c r="K974" s="9"/>
      <c r="L974" s="9"/>
      <c r="M974" s="7"/>
      <c r="N974" s="9"/>
    </row>
    <row r="975" spans="1:14">
      <c r="A975" s="21">
        <v>8</v>
      </c>
      <c r="B975" s="38" t="s">
        <v>97</v>
      </c>
      <c r="C975" s="21">
        <v>1</v>
      </c>
      <c r="D975" s="9">
        <v>100000</v>
      </c>
      <c r="E975" s="9">
        <f t="shared" si="102"/>
        <v>100000</v>
      </c>
      <c r="F975" s="7">
        <v>5</v>
      </c>
      <c r="G975" s="9">
        <f t="shared" si="103"/>
        <v>20000</v>
      </c>
      <c r="H975" s="19"/>
      <c r="I975" s="38" t="s">
        <v>561</v>
      </c>
      <c r="J975" s="21"/>
      <c r="K975" s="9"/>
      <c r="L975" s="9"/>
      <c r="M975" s="7"/>
      <c r="N975" s="9"/>
    </row>
    <row r="976" spans="1:14">
      <c r="A976" s="21">
        <v>9</v>
      </c>
      <c r="B976" s="38" t="s">
        <v>101</v>
      </c>
      <c r="C976" s="23">
        <v>13</v>
      </c>
      <c r="D976" s="9">
        <v>900000</v>
      </c>
      <c r="E976" s="9">
        <f t="shared" si="102"/>
        <v>11700000</v>
      </c>
      <c r="F976" s="7">
        <v>5</v>
      </c>
      <c r="G976" s="9">
        <f t="shared" si="103"/>
        <v>2340000</v>
      </c>
      <c r="H976" s="19"/>
      <c r="I976" s="8"/>
      <c r="J976" s="19"/>
      <c r="K976" s="9"/>
      <c r="L976" s="9"/>
      <c r="M976" s="7"/>
      <c r="N976" s="9"/>
    </row>
    <row r="977" spans="1:14">
      <c r="A977" s="21">
        <v>10</v>
      </c>
      <c r="B977" s="38" t="s">
        <v>442</v>
      </c>
      <c r="C977" s="23">
        <v>4</v>
      </c>
      <c r="D977" s="9">
        <v>6000000</v>
      </c>
      <c r="E977" s="9">
        <f t="shared" si="102"/>
        <v>24000000</v>
      </c>
      <c r="F977" s="7">
        <v>5</v>
      </c>
      <c r="G977" s="9">
        <f t="shared" si="103"/>
        <v>4800000</v>
      </c>
      <c r="H977" s="19"/>
      <c r="I977" s="8"/>
      <c r="J977" s="19"/>
      <c r="K977" s="9"/>
      <c r="L977" s="9"/>
      <c r="M977" s="7"/>
      <c r="N977" s="9"/>
    </row>
    <row r="978" spans="1:14">
      <c r="A978" s="21">
        <v>11</v>
      </c>
      <c r="B978" s="38" t="s">
        <v>248</v>
      </c>
      <c r="C978" s="23">
        <v>1</v>
      </c>
      <c r="D978" s="9">
        <v>2500000</v>
      </c>
      <c r="E978" s="9">
        <f t="shared" si="102"/>
        <v>2500000</v>
      </c>
      <c r="F978" s="7">
        <v>5</v>
      </c>
      <c r="G978" s="9">
        <f t="shared" si="103"/>
        <v>500000</v>
      </c>
      <c r="H978" s="19"/>
      <c r="I978" s="8"/>
      <c r="J978" s="19"/>
      <c r="K978" s="9"/>
      <c r="L978" s="9"/>
      <c r="M978" s="7"/>
      <c r="N978" s="9"/>
    </row>
    <row r="979" spans="1:14">
      <c r="A979" s="21">
        <v>12</v>
      </c>
      <c r="B979" s="38" t="s">
        <v>443</v>
      </c>
      <c r="C979" s="23">
        <v>1</v>
      </c>
      <c r="D979" s="9">
        <v>1000000</v>
      </c>
      <c r="E979" s="9">
        <f t="shared" si="102"/>
        <v>1000000</v>
      </c>
      <c r="F979" s="7">
        <v>5</v>
      </c>
      <c r="G979" s="9">
        <f t="shared" si="103"/>
        <v>200000</v>
      </c>
      <c r="H979" s="19"/>
      <c r="I979" s="8"/>
      <c r="J979" s="19"/>
      <c r="K979" s="9"/>
      <c r="L979" s="9"/>
      <c r="M979" s="7"/>
      <c r="N979" s="9"/>
    </row>
    <row r="980" spans="1:14">
      <c r="A980" s="21">
        <v>13</v>
      </c>
      <c r="B980" s="38" t="s">
        <v>251</v>
      </c>
      <c r="C980" s="23">
        <v>1</v>
      </c>
      <c r="D980" s="9">
        <v>4000000</v>
      </c>
      <c r="E980" s="9">
        <f t="shared" si="102"/>
        <v>4000000</v>
      </c>
      <c r="F980" s="7">
        <v>5</v>
      </c>
      <c r="G980" s="9">
        <f t="shared" si="103"/>
        <v>800000</v>
      </c>
      <c r="H980" s="19"/>
      <c r="I980" s="8"/>
      <c r="J980" s="19"/>
      <c r="K980" s="9"/>
      <c r="L980" s="9"/>
      <c r="M980" s="7"/>
      <c r="N980" s="9"/>
    </row>
    <row r="981" spans="1:14">
      <c r="A981" s="21">
        <v>14</v>
      </c>
      <c r="B981" s="38" t="s">
        <v>444</v>
      </c>
      <c r="C981" s="23">
        <v>1</v>
      </c>
      <c r="D981" s="9">
        <v>4000000</v>
      </c>
      <c r="E981" s="9">
        <f t="shared" si="102"/>
        <v>4000000</v>
      </c>
      <c r="F981" s="7">
        <v>5</v>
      </c>
      <c r="G981" s="9">
        <f t="shared" si="103"/>
        <v>800000</v>
      </c>
      <c r="H981" s="19"/>
      <c r="I981" s="8"/>
      <c r="J981" s="19"/>
      <c r="K981" s="9"/>
      <c r="L981" s="9"/>
      <c r="M981" s="7"/>
      <c r="N981" s="9"/>
    </row>
    <row r="982" spans="1:14">
      <c r="A982" s="21">
        <v>15</v>
      </c>
      <c r="B982" s="38" t="s">
        <v>347</v>
      </c>
      <c r="C982" s="23">
        <v>1</v>
      </c>
      <c r="D982" s="9">
        <v>1500000</v>
      </c>
      <c r="E982" s="9">
        <f t="shared" si="102"/>
        <v>1500000</v>
      </c>
      <c r="F982" s="7">
        <v>5</v>
      </c>
      <c r="G982" s="9">
        <f t="shared" si="103"/>
        <v>300000</v>
      </c>
      <c r="H982" s="19"/>
      <c r="I982" s="8"/>
      <c r="J982" s="19"/>
      <c r="K982" s="9"/>
      <c r="L982" s="9"/>
      <c r="M982" s="7"/>
      <c r="N982" s="9"/>
    </row>
    <row r="983" spans="1:14">
      <c r="A983" s="21">
        <v>16</v>
      </c>
      <c r="B983" s="38" t="s">
        <v>445</v>
      </c>
      <c r="C983" s="23">
        <v>1</v>
      </c>
      <c r="D983" s="9">
        <v>500000</v>
      </c>
      <c r="E983" s="9">
        <f t="shared" si="102"/>
        <v>500000</v>
      </c>
      <c r="F983" s="7">
        <v>5</v>
      </c>
      <c r="G983" s="9">
        <f t="shared" si="103"/>
        <v>100000</v>
      </c>
      <c r="H983" s="19"/>
      <c r="I983" s="8"/>
      <c r="J983" s="19"/>
      <c r="K983" s="9"/>
      <c r="L983" s="9"/>
      <c r="M983" s="7"/>
      <c r="N983" s="9"/>
    </row>
    <row r="984" spans="1:14">
      <c r="A984" s="21">
        <v>17</v>
      </c>
      <c r="B984" s="38" t="s">
        <v>93</v>
      </c>
      <c r="C984" s="23">
        <v>1</v>
      </c>
      <c r="D984" s="9">
        <v>1500000</v>
      </c>
      <c r="E984" s="9">
        <f>C984*D984</f>
        <v>1500000</v>
      </c>
      <c r="F984" s="7">
        <v>5</v>
      </c>
      <c r="G984" s="9">
        <f t="shared" si="103"/>
        <v>300000</v>
      </c>
      <c r="H984" s="19"/>
      <c r="I984" s="8"/>
      <c r="J984" s="19"/>
      <c r="K984" s="9"/>
      <c r="L984" s="9"/>
      <c r="M984" s="7"/>
      <c r="N984" s="9"/>
    </row>
    <row r="985" spans="1:14">
      <c r="A985" s="21">
        <v>18</v>
      </c>
      <c r="B985" s="38" t="s">
        <v>447</v>
      </c>
      <c r="C985" s="23">
        <v>1</v>
      </c>
      <c r="D985" s="9">
        <v>2500000</v>
      </c>
      <c r="E985" s="9">
        <f>C985*D985</f>
        <v>2500000</v>
      </c>
      <c r="F985" s="7">
        <v>5</v>
      </c>
      <c r="G985" s="9">
        <f t="shared" si="103"/>
        <v>500000</v>
      </c>
      <c r="H985" s="19"/>
      <c r="I985" s="8"/>
      <c r="J985" s="19"/>
      <c r="K985" s="9"/>
      <c r="L985" s="9"/>
      <c r="M985" s="7"/>
      <c r="N985" s="9"/>
    </row>
    <row r="986" spans="1:14">
      <c r="A986" s="21">
        <v>19</v>
      </c>
      <c r="B986" s="38" t="s">
        <v>448</v>
      </c>
      <c r="C986" s="23">
        <v>1</v>
      </c>
      <c r="D986" s="9">
        <v>200000</v>
      </c>
      <c r="E986" s="9">
        <f>C986*D986</f>
        <v>200000</v>
      </c>
      <c r="F986" s="7">
        <v>5</v>
      </c>
      <c r="G986" s="9">
        <f t="shared" si="103"/>
        <v>40000</v>
      </c>
      <c r="H986" s="19"/>
      <c r="I986" s="8"/>
      <c r="J986" s="19"/>
      <c r="K986" s="9"/>
      <c r="L986" s="9"/>
      <c r="M986" s="7"/>
      <c r="N986" s="9"/>
    </row>
    <row r="987" spans="1:14">
      <c r="A987" s="21">
        <v>20</v>
      </c>
      <c r="B987" s="38" t="s">
        <v>469</v>
      </c>
      <c r="C987" s="23">
        <v>1</v>
      </c>
      <c r="D987" s="9">
        <v>500000</v>
      </c>
      <c r="E987" s="9">
        <f>C987*D987</f>
        <v>500000</v>
      </c>
      <c r="F987" s="7">
        <v>5</v>
      </c>
      <c r="G987" s="9">
        <f t="shared" si="103"/>
        <v>100000</v>
      </c>
      <c r="H987" s="19">
        <v>12</v>
      </c>
      <c r="I987" s="8" t="s">
        <v>413</v>
      </c>
      <c r="J987" s="19">
        <v>1</v>
      </c>
      <c r="K987" s="9">
        <v>12500000</v>
      </c>
      <c r="L987" s="9">
        <f t="shared" ref="L987" si="104">J987*K987</f>
        <v>12500000</v>
      </c>
      <c r="M987" s="7">
        <v>5</v>
      </c>
      <c r="N987" s="9">
        <f t="shared" ref="N987" si="105">L987/M987</f>
        <v>2500000</v>
      </c>
    </row>
    <row r="988" spans="1:14">
      <c r="A988" s="21"/>
      <c r="B988" s="38"/>
      <c r="C988" s="47"/>
      <c r="D988" s="9"/>
      <c r="E988" s="9"/>
      <c r="F988" s="7"/>
      <c r="G988" s="9"/>
      <c r="H988" s="19"/>
      <c r="I988" s="8"/>
      <c r="J988" s="19"/>
      <c r="K988" s="9"/>
      <c r="L988" s="9"/>
      <c r="M988" s="7"/>
      <c r="N988" s="9"/>
    </row>
    <row r="989" spans="1:14">
      <c r="A989" s="21"/>
      <c r="B989" s="38" t="s">
        <v>471</v>
      </c>
      <c r="C989" s="47"/>
      <c r="D989" s="9"/>
      <c r="E989" s="9"/>
      <c r="F989" s="7"/>
      <c r="G989" s="9"/>
      <c r="H989" s="19"/>
      <c r="I989" s="38"/>
      <c r="J989" s="21"/>
      <c r="K989" s="9"/>
      <c r="L989" s="9"/>
      <c r="M989" s="7"/>
      <c r="N989" s="9"/>
    </row>
    <row r="990" spans="1:14">
      <c r="A990" s="21">
        <v>1</v>
      </c>
      <c r="B990" s="38" t="s">
        <v>439</v>
      </c>
      <c r="C990" s="21">
        <v>1</v>
      </c>
      <c r="D990" s="9">
        <v>6000000</v>
      </c>
      <c r="E990" s="9">
        <f t="shared" ref="E990:E1010" si="106">C990*D990</f>
        <v>6000000</v>
      </c>
      <c r="F990" s="7">
        <v>5</v>
      </c>
      <c r="G990" s="9">
        <f t="shared" ref="G990:G1010" si="107">E990/F990</f>
        <v>1200000</v>
      </c>
      <c r="H990" s="19"/>
      <c r="I990" s="38"/>
      <c r="J990" s="21"/>
      <c r="K990" s="9"/>
      <c r="L990" s="9"/>
      <c r="M990" s="7"/>
      <c r="N990" s="9"/>
    </row>
    <row r="991" spans="1:14">
      <c r="A991" s="21">
        <v>2</v>
      </c>
      <c r="B991" s="38" t="s">
        <v>306</v>
      </c>
      <c r="C991" s="21">
        <v>1</v>
      </c>
      <c r="D991" s="9">
        <v>3000000</v>
      </c>
      <c r="E991" s="9">
        <f t="shared" si="106"/>
        <v>3000000</v>
      </c>
      <c r="F991" s="7">
        <v>5</v>
      </c>
      <c r="G991" s="9">
        <f t="shared" si="107"/>
        <v>600000</v>
      </c>
      <c r="H991" s="19"/>
      <c r="I991" s="38"/>
      <c r="J991" s="21"/>
      <c r="K991" s="9"/>
      <c r="L991" s="9"/>
      <c r="M991" s="7"/>
      <c r="N991" s="9"/>
    </row>
    <row r="992" spans="1:14">
      <c r="A992" s="21">
        <v>3</v>
      </c>
      <c r="B992" s="38" t="s">
        <v>108</v>
      </c>
      <c r="C992" s="21">
        <v>2</v>
      </c>
      <c r="D992" s="9">
        <v>200000</v>
      </c>
      <c r="E992" s="9">
        <f t="shared" si="106"/>
        <v>400000</v>
      </c>
      <c r="F992" s="7">
        <v>5</v>
      </c>
      <c r="G992" s="9">
        <f t="shared" si="107"/>
        <v>80000</v>
      </c>
      <c r="H992" s="19"/>
      <c r="I992" s="8"/>
      <c r="J992" s="19"/>
      <c r="K992" s="9"/>
      <c r="L992" s="9"/>
      <c r="M992" s="7"/>
      <c r="N992" s="9"/>
    </row>
    <row r="993" spans="1:14">
      <c r="A993" s="21">
        <v>4</v>
      </c>
      <c r="B993" s="38" t="s">
        <v>440</v>
      </c>
      <c r="C993" s="21">
        <v>1</v>
      </c>
      <c r="D993" s="9">
        <v>3500000</v>
      </c>
      <c r="E993" s="9">
        <f t="shared" si="106"/>
        <v>3500000</v>
      </c>
      <c r="F993" s="7">
        <v>5</v>
      </c>
      <c r="G993" s="9">
        <f t="shared" si="107"/>
        <v>700000</v>
      </c>
      <c r="H993" s="19"/>
      <c r="I993" s="8"/>
      <c r="J993" s="19"/>
      <c r="K993" s="9"/>
      <c r="L993" s="9"/>
      <c r="M993" s="7"/>
      <c r="N993" s="9"/>
    </row>
    <row r="994" spans="1:14">
      <c r="A994" s="21">
        <v>5</v>
      </c>
      <c r="B994" s="38" t="s">
        <v>180</v>
      </c>
      <c r="C994" s="21">
        <v>1</v>
      </c>
      <c r="D994" s="9">
        <v>1500000</v>
      </c>
      <c r="E994" s="9">
        <f t="shared" si="106"/>
        <v>1500000</v>
      </c>
      <c r="F994" s="7">
        <v>5</v>
      </c>
      <c r="G994" s="9">
        <f t="shared" si="107"/>
        <v>300000</v>
      </c>
      <c r="H994" s="19"/>
      <c r="I994" s="8"/>
      <c r="J994" s="19"/>
      <c r="K994" s="9"/>
      <c r="L994" s="9"/>
      <c r="M994" s="7"/>
      <c r="N994" s="9"/>
    </row>
    <row r="995" spans="1:14">
      <c r="A995" s="21">
        <v>6</v>
      </c>
      <c r="B995" s="38" t="s">
        <v>297</v>
      </c>
      <c r="C995" s="21">
        <v>1</v>
      </c>
      <c r="D995" s="9">
        <v>12500000</v>
      </c>
      <c r="E995" s="9">
        <f t="shared" si="106"/>
        <v>12500000</v>
      </c>
      <c r="F995" s="7">
        <v>5</v>
      </c>
      <c r="G995" s="9">
        <f t="shared" si="107"/>
        <v>2500000</v>
      </c>
      <c r="H995" s="19"/>
      <c r="I995" s="8"/>
      <c r="J995" s="19"/>
      <c r="K995" s="9"/>
      <c r="L995" s="9"/>
      <c r="M995" s="7"/>
      <c r="N995" s="9"/>
    </row>
    <row r="996" spans="1:14">
      <c r="A996" s="21">
        <v>7</v>
      </c>
      <c r="B996" s="38" t="s">
        <v>238</v>
      </c>
      <c r="C996" s="21">
        <v>1</v>
      </c>
      <c r="D996" s="9">
        <v>4000000</v>
      </c>
      <c r="E996" s="9">
        <f t="shared" si="106"/>
        <v>4000000</v>
      </c>
      <c r="F996" s="7">
        <v>5</v>
      </c>
      <c r="G996" s="9">
        <f t="shared" si="107"/>
        <v>800000</v>
      </c>
      <c r="H996" s="19"/>
      <c r="I996" s="8"/>
      <c r="J996" s="19"/>
      <c r="K996" s="9"/>
      <c r="L996" s="9"/>
      <c r="M996" s="7"/>
      <c r="N996" s="9"/>
    </row>
    <row r="997" spans="1:14">
      <c r="A997" s="21">
        <v>8</v>
      </c>
      <c r="B997" s="38" t="s">
        <v>97</v>
      </c>
      <c r="C997" s="21">
        <v>1</v>
      </c>
      <c r="D997" s="9">
        <v>100000</v>
      </c>
      <c r="E997" s="9">
        <f t="shared" si="106"/>
        <v>100000</v>
      </c>
      <c r="F997" s="7">
        <v>5</v>
      </c>
      <c r="G997" s="9">
        <f t="shared" si="107"/>
        <v>20000</v>
      </c>
      <c r="H997" s="19"/>
      <c r="I997" s="8"/>
      <c r="J997" s="19"/>
      <c r="K997" s="9"/>
      <c r="L997" s="9"/>
      <c r="M997" s="7"/>
      <c r="N997" s="9"/>
    </row>
    <row r="998" spans="1:14">
      <c r="A998" s="21">
        <v>9</v>
      </c>
      <c r="B998" s="38" t="s">
        <v>101</v>
      </c>
      <c r="C998" s="23">
        <v>13</v>
      </c>
      <c r="D998" s="9">
        <v>900000</v>
      </c>
      <c r="E998" s="9">
        <f t="shared" si="106"/>
        <v>11700000</v>
      </c>
      <c r="F998" s="7">
        <v>5</v>
      </c>
      <c r="G998" s="9">
        <f t="shared" si="107"/>
        <v>2340000</v>
      </c>
      <c r="H998" s="19"/>
      <c r="I998" s="8"/>
      <c r="J998" s="19"/>
      <c r="K998" s="9"/>
      <c r="L998" s="9"/>
      <c r="M998" s="7"/>
      <c r="N998" s="9"/>
    </row>
    <row r="999" spans="1:14">
      <c r="A999" s="21">
        <v>10</v>
      </c>
      <c r="B999" s="38" t="s">
        <v>442</v>
      </c>
      <c r="C999" s="23">
        <v>3</v>
      </c>
      <c r="D999" s="9">
        <v>6000000</v>
      </c>
      <c r="E999" s="9">
        <f t="shared" si="106"/>
        <v>18000000</v>
      </c>
      <c r="F999" s="7">
        <v>5</v>
      </c>
      <c r="G999" s="9">
        <f t="shared" si="107"/>
        <v>3600000</v>
      </c>
      <c r="H999" s="19"/>
      <c r="I999" s="8"/>
      <c r="J999" s="19"/>
      <c r="K999" s="9"/>
      <c r="L999" s="9"/>
      <c r="M999" s="7"/>
      <c r="N999" s="9"/>
    </row>
    <row r="1000" spans="1:14">
      <c r="A1000" s="21">
        <v>11</v>
      </c>
      <c r="B1000" s="38" t="s">
        <v>248</v>
      </c>
      <c r="C1000" s="23">
        <v>2</v>
      </c>
      <c r="D1000" s="9">
        <v>2500000</v>
      </c>
      <c r="E1000" s="9">
        <f t="shared" si="106"/>
        <v>5000000</v>
      </c>
      <c r="F1000" s="7">
        <v>5</v>
      </c>
      <c r="G1000" s="9">
        <f t="shared" si="107"/>
        <v>1000000</v>
      </c>
      <c r="H1000" s="19"/>
      <c r="I1000" s="8"/>
      <c r="J1000" s="19"/>
      <c r="K1000" s="9"/>
      <c r="L1000" s="9"/>
      <c r="M1000" s="7"/>
      <c r="N1000" s="9"/>
    </row>
    <row r="1001" spans="1:14">
      <c r="A1001" s="21">
        <v>12</v>
      </c>
      <c r="B1001" s="38" t="s">
        <v>443</v>
      </c>
      <c r="C1001" s="23">
        <v>1</v>
      </c>
      <c r="D1001" s="9">
        <v>1000000</v>
      </c>
      <c r="E1001" s="9">
        <f t="shared" si="106"/>
        <v>1000000</v>
      </c>
      <c r="F1001" s="7">
        <v>5</v>
      </c>
      <c r="G1001" s="9">
        <f t="shared" si="107"/>
        <v>200000</v>
      </c>
      <c r="H1001" s="19"/>
      <c r="I1001" s="8"/>
      <c r="J1001" s="19"/>
      <c r="K1001" s="9"/>
      <c r="L1001" s="9"/>
      <c r="M1001" s="7"/>
      <c r="N1001" s="9"/>
    </row>
    <row r="1002" spans="1:14">
      <c r="A1002" s="21">
        <v>13</v>
      </c>
      <c r="B1002" s="38" t="s">
        <v>251</v>
      </c>
      <c r="C1002" s="23">
        <v>1</v>
      </c>
      <c r="D1002" s="9">
        <v>4000000</v>
      </c>
      <c r="E1002" s="9">
        <f t="shared" si="106"/>
        <v>4000000</v>
      </c>
      <c r="F1002" s="7">
        <v>5</v>
      </c>
      <c r="G1002" s="9">
        <f t="shared" si="107"/>
        <v>800000</v>
      </c>
      <c r="H1002" s="19"/>
      <c r="I1002" s="8"/>
      <c r="J1002" s="19"/>
      <c r="K1002" s="9"/>
      <c r="L1002" s="9"/>
      <c r="M1002" s="7"/>
      <c r="N1002" s="9"/>
    </row>
    <row r="1003" spans="1:14">
      <c r="A1003" s="21">
        <v>14</v>
      </c>
      <c r="B1003" s="38" t="s">
        <v>444</v>
      </c>
      <c r="C1003" s="23">
        <v>1</v>
      </c>
      <c r="D1003" s="9">
        <v>4000000</v>
      </c>
      <c r="E1003" s="9">
        <f t="shared" si="106"/>
        <v>4000000</v>
      </c>
      <c r="F1003" s="7">
        <v>5</v>
      </c>
      <c r="G1003" s="9">
        <f t="shared" si="107"/>
        <v>800000</v>
      </c>
      <c r="H1003" s="19"/>
      <c r="I1003" s="8"/>
      <c r="J1003" s="19"/>
      <c r="K1003" s="9"/>
      <c r="L1003" s="9"/>
      <c r="M1003" s="7"/>
      <c r="N1003" s="9"/>
    </row>
    <row r="1004" spans="1:14">
      <c r="A1004" s="21">
        <v>15</v>
      </c>
      <c r="B1004" s="38" t="s">
        <v>347</v>
      </c>
      <c r="C1004" s="23">
        <v>1</v>
      </c>
      <c r="D1004" s="9">
        <v>1500000</v>
      </c>
      <c r="E1004" s="9">
        <f t="shared" si="106"/>
        <v>1500000</v>
      </c>
      <c r="F1004" s="7">
        <v>5</v>
      </c>
      <c r="G1004" s="9">
        <f t="shared" si="107"/>
        <v>300000</v>
      </c>
      <c r="H1004" s="19"/>
      <c r="I1004" s="38"/>
      <c r="J1004" s="21"/>
      <c r="K1004" s="9"/>
      <c r="L1004" s="9"/>
      <c r="M1004" s="7"/>
      <c r="N1004" s="9"/>
    </row>
    <row r="1005" spans="1:14">
      <c r="A1005" s="21">
        <v>16</v>
      </c>
      <c r="B1005" s="38" t="s">
        <v>445</v>
      </c>
      <c r="C1005" s="23">
        <v>1</v>
      </c>
      <c r="D1005" s="9">
        <v>500000</v>
      </c>
      <c r="E1005" s="9">
        <f t="shared" si="106"/>
        <v>500000</v>
      </c>
      <c r="F1005" s="7">
        <v>5</v>
      </c>
      <c r="G1005" s="9">
        <f t="shared" si="107"/>
        <v>100000</v>
      </c>
      <c r="H1005" s="19"/>
      <c r="I1005" s="38"/>
      <c r="J1005" s="21"/>
      <c r="K1005" s="9"/>
      <c r="L1005" s="9"/>
      <c r="M1005" s="7"/>
      <c r="N1005" s="9"/>
    </row>
    <row r="1006" spans="1:14">
      <c r="A1006" s="21">
        <v>17</v>
      </c>
      <c r="B1006" s="38" t="s">
        <v>93</v>
      </c>
      <c r="C1006" s="23">
        <v>1</v>
      </c>
      <c r="D1006" s="9">
        <v>1500000</v>
      </c>
      <c r="E1006" s="9">
        <f t="shared" si="106"/>
        <v>1500000</v>
      </c>
      <c r="F1006" s="7">
        <v>5</v>
      </c>
      <c r="G1006" s="9">
        <f t="shared" si="107"/>
        <v>300000</v>
      </c>
      <c r="H1006" s="19"/>
      <c r="I1006" s="38"/>
      <c r="J1006" s="21"/>
      <c r="K1006" s="9"/>
      <c r="L1006" s="9"/>
      <c r="M1006" s="7"/>
      <c r="N1006" s="9"/>
    </row>
    <row r="1007" spans="1:14">
      <c r="A1007" s="21">
        <v>18</v>
      </c>
      <c r="B1007" s="38" t="s">
        <v>447</v>
      </c>
      <c r="C1007" s="23">
        <v>1</v>
      </c>
      <c r="D1007" s="9">
        <v>2500000</v>
      </c>
      <c r="E1007" s="9">
        <f t="shared" si="106"/>
        <v>2500000</v>
      </c>
      <c r="F1007" s="7">
        <v>5</v>
      </c>
      <c r="G1007" s="9">
        <f t="shared" si="107"/>
        <v>500000</v>
      </c>
      <c r="H1007" s="19"/>
      <c r="I1007" s="8"/>
      <c r="J1007" s="19"/>
      <c r="K1007" s="9"/>
      <c r="L1007" s="9"/>
      <c r="M1007" s="7"/>
      <c r="N1007" s="9"/>
    </row>
    <row r="1008" spans="1:14">
      <c r="A1008" s="21">
        <v>19</v>
      </c>
      <c r="B1008" s="38" t="s">
        <v>448</v>
      </c>
      <c r="C1008" s="23">
        <v>1</v>
      </c>
      <c r="D1008" s="9">
        <v>200000</v>
      </c>
      <c r="E1008" s="9">
        <f t="shared" si="106"/>
        <v>200000</v>
      </c>
      <c r="F1008" s="7">
        <v>5</v>
      </c>
      <c r="G1008" s="9">
        <f t="shared" si="107"/>
        <v>40000</v>
      </c>
      <c r="H1008" s="19"/>
      <c r="I1008" s="8"/>
      <c r="J1008" s="19"/>
      <c r="K1008" s="9"/>
      <c r="L1008" s="9"/>
      <c r="M1008" s="7"/>
      <c r="N1008" s="9"/>
    </row>
    <row r="1009" spans="1:14">
      <c r="A1009" s="21">
        <v>20</v>
      </c>
      <c r="B1009" s="38" t="s">
        <v>469</v>
      </c>
      <c r="C1009" s="23">
        <v>1</v>
      </c>
      <c r="D1009" s="9">
        <v>500000</v>
      </c>
      <c r="E1009" s="9">
        <f t="shared" si="106"/>
        <v>500000</v>
      </c>
      <c r="F1009" s="7">
        <v>5</v>
      </c>
      <c r="G1009" s="9">
        <f t="shared" si="107"/>
        <v>100000</v>
      </c>
      <c r="H1009" s="19"/>
      <c r="I1009" s="8"/>
      <c r="J1009" s="19"/>
      <c r="K1009" s="9"/>
      <c r="L1009" s="9"/>
      <c r="M1009" s="7"/>
      <c r="N1009" s="9"/>
    </row>
    <row r="1010" spans="1:14">
      <c r="A1010" s="21">
        <v>21</v>
      </c>
      <c r="B1010" s="38" t="s">
        <v>175</v>
      </c>
      <c r="C1010" s="23">
        <v>1</v>
      </c>
      <c r="D1010" s="9">
        <v>6000000</v>
      </c>
      <c r="E1010" s="9">
        <f t="shared" si="106"/>
        <v>6000000</v>
      </c>
      <c r="F1010" s="7">
        <v>5</v>
      </c>
      <c r="G1010" s="9">
        <f t="shared" si="107"/>
        <v>1200000</v>
      </c>
      <c r="H1010" s="19"/>
      <c r="I1010" s="8"/>
      <c r="J1010" s="19"/>
      <c r="K1010" s="9"/>
      <c r="L1010" s="9"/>
      <c r="M1010" s="7"/>
      <c r="N1010" s="9"/>
    </row>
    <row r="1011" spans="1:14">
      <c r="A1011" s="21"/>
      <c r="B1011" s="38"/>
      <c r="C1011" s="47"/>
      <c r="D1011" s="9"/>
      <c r="E1011" s="9"/>
      <c r="F1011" s="7"/>
      <c r="G1011" s="9"/>
      <c r="H1011" s="19"/>
      <c r="I1011" s="8"/>
      <c r="J1011" s="19"/>
      <c r="K1011" s="9"/>
      <c r="L1011" s="9"/>
      <c r="M1011" s="7"/>
      <c r="N1011" s="9"/>
    </row>
    <row r="1012" spans="1:14">
      <c r="A1012" s="21"/>
      <c r="B1012" s="38" t="s">
        <v>472</v>
      </c>
      <c r="C1012" s="47"/>
      <c r="D1012" s="9"/>
      <c r="E1012" s="9"/>
      <c r="F1012" s="7"/>
      <c r="G1012" s="9"/>
      <c r="H1012" s="19"/>
      <c r="I1012" s="8"/>
      <c r="J1012" s="19"/>
      <c r="K1012" s="9"/>
      <c r="L1012" s="9"/>
      <c r="M1012" s="7"/>
      <c r="N1012" s="9"/>
    </row>
    <row r="1013" spans="1:14">
      <c r="A1013" s="21">
        <v>1</v>
      </c>
      <c r="B1013" s="38" t="s">
        <v>451</v>
      </c>
      <c r="C1013" s="21">
        <v>1</v>
      </c>
      <c r="D1013" s="9">
        <v>4000000</v>
      </c>
      <c r="E1013" s="9">
        <f t="shared" ref="E1013:E1030" si="108">C1013*D1013</f>
        <v>4000000</v>
      </c>
      <c r="F1013" s="7">
        <v>5</v>
      </c>
      <c r="G1013" s="9">
        <f t="shared" ref="G1013:G1030" si="109">E1013/F1013</f>
        <v>800000</v>
      </c>
      <c r="H1013" s="19"/>
      <c r="I1013" s="8"/>
      <c r="J1013" s="19"/>
      <c r="K1013" s="9"/>
      <c r="L1013" s="9"/>
      <c r="M1013" s="7"/>
      <c r="N1013" s="9"/>
    </row>
    <row r="1014" spans="1:14">
      <c r="A1014" s="21">
        <v>2</v>
      </c>
      <c r="B1014" s="38" t="s">
        <v>306</v>
      </c>
      <c r="C1014" s="21">
        <v>1</v>
      </c>
      <c r="D1014" s="9">
        <v>3000000</v>
      </c>
      <c r="E1014" s="9">
        <f t="shared" si="108"/>
        <v>3000000</v>
      </c>
      <c r="F1014" s="7">
        <v>5</v>
      </c>
      <c r="G1014" s="9">
        <f t="shared" si="109"/>
        <v>600000</v>
      </c>
      <c r="H1014" s="19"/>
      <c r="I1014" s="8"/>
      <c r="J1014" s="19"/>
      <c r="K1014" s="9"/>
      <c r="L1014" s="9"/>
      <c r="M1014" s="7"/>
      <c r="N1014" s="9"/>
    </row>
    <row r="1015" spans="1:14">
      <c r="A1015" s="21">
        <v>3</v>
      </c>
      <c r="B1015" s="38" t="s">
        <v>108</v>
      </c>
      <c r="C1015" s="21">
        <v>2</v>
      </c>
      <c r="D1015" s="9">
        <v>200000</v>
      </c>
      <c r="E1015" s="9">
        <f t="shared" si="108"/>
        <v>400000</v>
      </c>
      <c r="F1015" s="7">
        <v>5</v>
      </c>
      <c r="G1015" s="9">
        <f t="shared" si="109"/>
        <v>80000</v>
      </c>
      <c r="H1015" s="19"/>
      <c r="I1015" s="8"/>
      <c r="J1015" s="19"/>
      <c r="K1015" s="9"/>
      <c r="L1015" s="9"/>
      <c r="M1015" s="7"/>
      <c r="N1015" s="9"/>
    </row>
    <row r="1016" spans="1:14">
      <c r="A1016" s="21">
        <v>4</v>
      </c>
      <c r="B1016" s="38" t="s">
        <v>440</v>
      </c>
      <c r="C1016" s="21">
        <v>1</v>
      </c>
      <c r="D1016" s="9">
        <v>3500000</v>
      </c>
      <c r="E1016" s="9">
        <f t="shared" si="108"/>
        <v>3500000</v>
      </c>
      <c r="F1016" s="7">
        <v>5</v>
      </c>
      <c r="G1016" s="9">
        <f t="shared" si="109"/>
        <v>700000</v>
      </c>
      <c r="H1016" s="19"/>
      <c r="I1016" s="8"/>
      <c r="J1016" s="19"/>
      <c r="K1016" s="9"/>
      <c r="L1016" s="9"/>
      <c r="M1016" s="7"/>
      <c r="N1016" s="9"/>
    </row>
    <row r="1017" spans="1:14">
      <c r="A1017" s="21">
        <v>5</v>
      </c>
      <c r="B1017" s="38" t="s">
        <v>180</v>
      </c>
      <c r="C1017" s="21">
        <v>1</v>
      </c>
      <c r="D1017" s="9">
        <v>1500000</v>
      </c>
      <c r="E1017" s="9">
        <f t="shared" si="108"/>
        <v>1500000</v>
      </c>
      <c r="F1017" s="7">
        <v>5</v>
      </c>
      <c r="G1017" s="9">
        <f t="shared" si="109"/>
        <v>300000</v>
      </c>
      <c r="H1017" s="19"/>
      <c r="I1017" s="8"/>
      <c r="J1017" s="19"/>
      <c r="K1017" s="9"/>
      <c r="L1017" s="9"/>
      <c r="M1017" s="7"/>
      <c r="N1017" s="9"/>
    </row>
    <row r="1018" spans="1:14">
      <c r="A1018" s="21">
        <v>6</v>
      </c>
      <c r="B1018" s="38" t="s">
        <v>297</v>
      </c>
      <c r="C1018" s="21">
        <v>1</v>
      </c>
      <c r="D1018" s="9">
        <v>12500000</v>
      </c>
      <c r="E1018" s="9">
        <f t="shared" si="108"/>
        <v>12500000</v>
      </c>
      <c r="F1018" s="7">
        <v>5</v>
      </c>
      <c r="G1018" s="9">
        <f t="shared" si="109"/>
        <v>2500000</v>
      </c>
      <c r="H1018" s="19"/>
      <c r="I1018" s="38"/>
      <c r="J1018" s="21"/>
      <c r="K1018" s="9"/>
      <c r="L1018" s="9"/>
      <c r="M1018" s="7"/>
      <c r="N1018" s="9"/>
    </row>
    <row r="1019" spans="1:14">
      <c r="A1019" s="21">
        <v>7</v>
      </c>
      <c r="B1019" s="38" t="s">
        <v>97</v>
      </c>
      <c r="C1019" s="21">
        <v>1</v>
      </c>
      <c r="D1019" s="9">
        <v>100000</v>
      </c>
      <c r="E1019" s="9">
        <f t="shared" si="108"/>
        <v>100000</v>
      </c>
      <c r="F1019" s="7">
        <v>5</v>
      </c>
      <c r="G1019" s="9">
        <f t="shared" si="109"/>
        <v>20000</v>
      </c>
      <c r="H1019" s="19"/>
      <c r="I1019" s="38"/>
      <c r="J1019" s="21"/>
      <c r="K1019" s="9"/>
      <c r="L1019" s="9"/>
      <c r="M1019" s="7"/>
      <c r="N1019" s="9"/>
    </row>
    <row r="1020" spans="1:14">
      <c r="A1020" s="21">
        <v>8</v>
      </c>
      <c r="B1020" s="38" t="s">
        <v>101</v>
      </c>
      <c r="C1020" s="23">
        <v>13</v>
      </c>
      <c r="D1020" s="9">
        <v>900000</v>
      </c>
      <c r="E1020" s="9">
        <f t="shared" si="108"/>
        <v>11700000</v>
      </c>
      <c r="F1020" s="7">
        <v>5</v>
      </c>
      <c r="G1020" s="9">
        <f t="shared" si="109"/>
        <v>2340000</v>
      </c>
      <c r="H1020" s="19"/>
      <c r="I1020" s="38"/>
      <c r="J1020" s="21"/>
      <c r="K1020" s="9"/>
      <c r="L1020" s="9"/>
      <c r="M1020" s="7"/>
      <c r="N1020" s="9"/>
    </row>
    <row r="1021" spans="1:14">
      <c r="A1021" s="21">
        <v>9</v>
      </c>
      <c r="B1021" s="38" t="s">
        <v>442</v>
      </c>
      <c r="C1021" s="23">
        <v>4</v>
      </c>
      <c r="D1021" s="9">
        <v>6000000</v>
      </c>
      <c r="E1021" s="9">
        <f t="shared" si="108"/>
        <v>24000000</v>
      </c>
      <c r="F1021" s="7">
        <v>5</v>
      </c>
      <c r="G1021" s="9">
        <f t="shared" si="109"/>
        <v>4800000</v>
      </c>
      <c r="H1021" s="19"/>
      <c r="I1021" s="8"/>
      <c r="J1021" s="19"/>
      <c r="K1021" s="9"/>
      <c r="L1021" s="9"/>
      <c r="M1021" s="7"/>
      <c r="N1021" s="9"/>
    </row>
    <row r="1022" spans="1:14">
      <c r="A1022" s="21">
        <v>10</v>
      </c>
      <c r="B1022" s="38" t="s">
        <v>248</v>
      </c>
      <c r="C1022" s="23">
        <v>2</v>
      </c>
      <c r="D1022" s="9">
        <v>2500000</v>
      </c>
      <c r="E1022" s="9">
        <f t="shared" si="108"/>
        <v>5000000</v>
      </c>
      <c r="F1022" s="7">
        <v>5</v>
      </c>
      <c r="G1022" s="9">
        <f t="shared" si="109"/>
        <v>1000000</v>
      </c>
      <c r="H1022" s="19"/>
      <c r="I1022" s="8"/>
      <c r="J1022" s="19"/>
      <c r="K1022" s="9"/>
      <c r="L1022" s="9"/>
      <c r="M1022" s="7"/>
      <c r="N1022" s="9"/>
    </row>
    <row r="1023" spans="1:14">
      <c r="A1023" s="21">
        <v>11</v>
      </c>
      <c r="B1023" s="38" t="s">
        <v>443</v>
      </c>
      <c r="C1023" s="23">
        <v>1</v>
      </c>
      <c r="D1023" s="9">
        <v>1000000</v>
      </c>
      <c r="E1023" s="9">
        <f t="shared" si="108"/>
        <v>1000000</v>
      </c>
      <c r="F1023" s="7">
        <v>5</v>
      </c>
      <c r="G1023" s="9">
        <f t="shared" si="109"/>
        <v>200000</v>
      </c>
      <c r="H1023" s="19"/>
      <c r="I1023" s="8"/>
      <c r="J1023" s="19"/>
      <c r="K1023" s="9"/>
      <c r="L1023" s="9"/>
      <c r="M1023" s="7"/>
      <c r="N1023" s="9"/>
    </row>
    <row r="1024" spans="1:14">
      <c r="A1024" s="21">
        <v>12</v>
      </c>
      <c r="B1024" s="38" t="s">
        <v>251</v>
      </c>
      <c r="C1024" s="23">
        <v>1</v>
      </c>
      <c r="D1024" s="9">
        <v>4000000</v>
      </c>
      <c r="E1024" s="9">
        <f t="shared" si="108"/>
        <v>4000000</v>
      </c>
      <c r="F1024" s="7">
        <v>5</v>
      </c>
      <c r="G1024" s="9">
        <f t="shared" si="109"/>
        <v>800000</v>
      </c>
      <c r="H1024" s="19"/>
      <c r="I1024" s="8"/>
      <c r="J1024" s="19"/>
      <c r="K1024" s="9"/>
      <c r="L1024" s="9"/>
      <c r="M1024" s="7"/>
      <c r="N1024" s="9"/>
    </row>
    <row r="1025" spans="1:14">
      <c r="A1025" s="21">
        <v>13</v>
      </c>
      <c r="B1025" s="38" t="s">
        <v>444</v>
      </c>
      <c r="C1025" s="23">
        <v>1</v>
      </c>
      <c r="D1025" s="9">
        <v>4000000</v>
      </c>
      <c r="E1025" s="9">
        <f t="shared" si="108"/>
        <v>4000000</v>
      </c>
      <c r="F1025" s="7">
        <v>5</v>
      </c>
      <c r="G1025" s="9">
        <f t="shared" si="109"/>
        <v>800000</v>
      </c>
      <c r="H1025" s="19"/>
      <c r="I1025" s="8"/>
      <c r="J1025" s="19"/>
      <c r="K1025" s="9"/>
      <c r="L1025" s="9"/>
      <c r="M1025" s="7"/>
      <c r="N1025" s="9"/>
    </row>
    <row r="1026" spans="1:14">
      <c r="A1026" s="21">
        <v>14</v>
      </c>
      <c r="B1026" s="38" t="s">
        <v>473</v>
      </c>
      <c r="C1026" s="23">
        <v>1</v>
      </c>
      <c r="D1026" s="9">
        <v>2000000</v>
      </c>
      <c r="E1026" s="9">
        <f t="shared" si="108"/>
        <v>2000000</v>
      </c>
      <c r="F1026" s="7">
        <v>5</v>
      </c>
      <c r="G1026" s="9">
        <f t="shared" si="109"/>
        <v>400000</v>
      </c>
      <c r="H1026" s="19"/>
      <c r="I1026" s="8"/>
      <c r="J1026" s="19"/>
      <c r="K1026" s="9"/>
      <c r="L1026" s="9"/>
      <c r="M1026" s="7"/>
      <c r="N1026" s="9"/>
    </row>
    <row r="1027" spans="1:14">
      <c r="A1027" s="21">
        <v>15</v>
      </c>
      <c r="B1027" s="38" t="s">
        <v>445</v>
      </c>
      <c r="C1027" s="23">
        <v>1</v>
      </c>
      <c r="D1027" s="9">
        <v>500000</v>
      </c>
      <c r="E1027" s="9">
        <f t="shared" si="108"/>
        <v>500000</v>
      </c>
      <c r="F1027" s="7">
        <v>5</v>
      </c>
      <c r="G1027" s="9">
        <f t="shared" si="109"/>
        <v>100000</v>
      </c>
      <c r="H1027" s="19"/>
      <c r="I1027" s="8"/>
      <c r="J1027" s="19"/>
      <c r="K1027" s="9"/>
      <c r="L1027" s="9"/>
      <c r="M1027" s="7"/>
      <c r="N1027" s="9"/>
    </row>
    <row r="1028" spans="1:14">
      <c r="A1028" s="21">
        <v>16</v>
      </c>
      <c r="B1028" s="38" t="s">
        <v>446</v>
      </c>
      <c r="C1028" s="23">
        <v>1</v>
      </c>
      <c r="D1028" s="9">
        <v>900000</v>
      </c>
      <c r="E1028" s="9">
        <f t="shared" si="108"/>
        <v>900000</v>
      </c>
      <c r="F1028" s="7">
        <v>5</v>
      </c>
      <c r="G1028" s="9">
        <f t="shared" si="109"/>
        <v>180000</v>
      </c>
      <c r="H1028" s="19"/>
      <c r="I1028" s="8"/>
      <c r="J1028" s="19"/>
      <c r="K1028" s="9"/>
      <c r="L1028" s="9"/>
      <c r="M1028" s="7"/>
      <c r="N1028" s="9"/>
    </row>
    <row r="1029" spans="1:14">
      <c r="A1029" s="21">
        <v>17</v>
      </c>
      <c r="B1029" s="38" t="s">
        <v>93</v>
      </c>
      <c r="C1029" s="23">
        <v>1</v>
      </c>
      <c r="D1029" s="9">
        <v>1500000</v>
      </c>
      <c r="E1029" s="9">
        <f t="shared" si="108"/>
        <v>1500000</v>
      </c>
      <c r="F1029" s="7">
        <v>5</v>
      </c>
      <c r="G1029" s="9">
        <f t="shared" si="109"/>
        <v>300000</v>
      </c>
      <c r="H1029" s="19"/>
      <c r="I1029" s="8"/>
      <c r="J1029" s="19"/>
      <c r="K1029" s="9"/>
      <c r="L1029" s="9"/>
      <c r="M1029" s="7"/>
      <c r="N1029" s="9"/>
    </row>
    <row r="1030" spans="1:14">
      <c r="A1030" s="21">
        <v>18</v>
      </c>
      <c r="B1030" s="38" t="s">
        <v>333</v>
      </c>
      <c r="C1030" s="21">
        <v>1</v>
      </c>
      <c r="D1030" s="9">
        <v>25000000</v>
      </c>
      <c r="E1030" s="9">
        <f t="shared" si="108"/>
        <v>25000000</v>
      </c>
      <c r="F1030" s="7">
        <v>5</v>
      </c>
      <c r="G1030" s="9">
        <f t="shared" si="109"/>
        <v>5000000</v>
      </c>
      <c r="H1030" s="19"/>
      <c r="I1030" s="8"/>
      <c r="J1030" s="19"/>
      <c r="K1030" s="9"/>
      <c r="L1030" s="9"/>
      <c r="M1030" s="7"/>
      <c r="N1030" s="9"/>
    </row>
    <row r="1031" spans="1:14">
      <c r="A1031" s="23"/>
      <c r="B1031" s="40"/>
      <c r="C1031" s="23"/>
      <c r="D1031" s="9"/>
      <c r="E1031" s="9"/>
      <c r="F1031" s="7"/>
      <c r="G1031" s="9"/>
      <c r="H1031" s="19"/>
      <c r="I1031" s="8"/>
      <c r="J1031" s="19"/>
      <c r="K1031" s="9"/>
      <c r="L1031" s="9"/>
      <c r="M1031" s="7"/>
      <c r="N1031" s="9"/>
    </row>
    <row r="1032" spans="1:14">
      <c r="A1032" s="21"/>
      <c r="B1032" s="38" t="s">
        <v>474</v>
      </c>
      <c r="C1032" s="24"/>
      <c r="D1032" s="9"/>
      <c r="E1032" s="9"/>
      <c r="F1032" s="7"/>
      <c r="G1032" s="9"/>
      <c r="H1032" s="19"/>
      <c r="I1032" s="38"/>
      <c r="J1032" s="21"/>
      <c r="K1032" s="9"/>
      <c r="L1032" s="9"/>
      <c r="M1032" s="7"/>
      <c r="N1032" s="9"/>
    </row>
    <row r="1033" spans="1:14">
      <c r="A1033" s="21">
        <v>1</v>
      </c>
      <c r="B1033" s="38" t="s">
        <v>451</v>
      </c>
      <c r="C1033" s="21">
        <v>1</v>
      </c>
      <c r="D1033" s="9">
        <v>4000000</v>
      </c>
      <c r="E1033" s="9">
        <f t="shared" ref="E1033:E1049" si="110">C1033*D1033</f>
        <v>4000000</v>
      </c>
      <c r="F1033" s="7">
        <v>5</v>
      </c>
      <c r="G1033" s="9">
        <f t="shared" ref="G1033:G1049" si="111">E1033/F1033</f>
        <v>800000</v>
      </c>
      <c r="H1033" s="19"/>
      <c r="I1033" s="38"/>
      <c r="J1033" s="21"/>
      <c r="K1033" s="9"/>
      <c r="L1033" s="9"/>
      <c r="M1033" s="7"/>
      <c r="N1033" s="9"/>
    </row>
    <row r="1034" spans="1:14">
      <c r="A1034" s="21">
        <v>2</v>
      </c>
      <c r="B1034" s="38" t="s">
        <v>306</v>
      </c>
      <c r="C1034" s="21">
        <v>1</v>
      </c>
      <c r="D1034" s="9">
        <v>3000000</v>
      </c>
      <c r="E1034" s="9">
        <f t="shared" si="110"/>
        <v>3000000</v>
      </c>
      <c r="F1034" s="7">
        <v>5</v>
      </c>
      <c r="G1034" s="9">
        <f t="shared" si="111"/>
        <v>600000</v>
      </c>
      <c r="H1034" s="19"/>
      <c r="I1034" s="38"/>
      <c r="J1034" s="21"/>
      <c r="K1034" s="9"/>
      <c r="L1034" s="9"/>
      <c r="M1034" s="7"/>
      <c r="N1034" s="9"/>
    </row>
    <row r="1035" spans="1:14">
      <c r="A1035" s="21">
        <v>3</v>
      </c>
      <c r="B1035" s="38" t="s">
        <v>108</v>
      </c>
      <c r="C1035" s="21">
        <v>2</v>
      </c>
      <c r="D1035" s="9">
        <v>200000</v>
      </c>
      <c r="E1035" s="9">
        <f t="shared" si="110"/>
        <v>400000</v>
      </c>
      <c r="F1035" s="7">
        <v>5</v>
      </c>
      <c r="G1035" s="9">
        <f t="shared" si="111"/>
        <v>80000</v>
      </c>
      <c r="H1035" s="19"/>
      <c r="I1035" s="8"/>
      <c r="J1035" s="19"/>
      <c r="K1035" s="9"/>
      <c r="L1035" s="9"/>
      <c r="M1035" s="7"/>
      <c r="N1035" s="9"/>
    </row>
    <row r="1036" spans="1:14">
      <c r="A1036" s="21">
        <v>4</v>
      </c>
      <c r="B1036" s="38" t="s">
        <v>440</v>
      </c>
      <c r="C1036" s="21">
        <v>1</v>
      </c>
      <c r="D1036" s="9">
        <v>3500000</v>
      </c>
      <c r="E1036" s="9">
        <f t="shared" si="110"/>
        <v>3500000</v>
      </c>
      <c r="F1036" s="7">
        <v>5</v>
      </c>
      <c r="G1036" s="9">
        <f t="shared" si="111"/>
        <v>700000</v>
      </c>
      <c r="H1036" s="19"/>
      <c r="I1036" s="8"/>
      <c r="J1036" s="19"/>
      <c r="K1036" s="9"/>
      <c r="L1036" s="9"/>
      <c r="M1036" s="7"/>
      <c r="N1036" s="9"/>
    </row>
    <row r="1037" spans="1:14">
      <c r="A1037" s="21">
        <v>5</v>
      </c>
      <c r="B1037" s="38" t="s">
        <v>180</v>
      </c>
      <c r="C1037" s="21">
        <v>1</v>
      </c>
      <c r="D1037" s="9">
        <v>1500000</v>
      </c>
      <c r="E1037" s="9">
        <f t="shared" si="110"/>
        <v>1500000</v>
      </c>
      <c r="F1037" s="7">
        <v>5</v>
      </c>
      <c r="G1037" s="9">
        <f t="shared" si="111"/>
        <v>300000</v>
      </c>
      <c r="H1037" s="19"/>
      <c r="I1037" s="8"/>
      <c r="J1037" s="19"/>
      <c r="K1037" s="9"/>
      <c r="L1037" s="9"/>
      <c r="M1037" s="7"/>
      <c r="N1037" s="9"/>
    </row>
    <row r="1038" spans="1:14">
      <c r="A1038" s="21">
        <v>6</v>
      </c>
      <c r="B1038" s="38" t="s">
        <v>297</v>
      </c>
      <c r="C1038" s="21">
        <v>1</v>
      </c>
      <c r="D1038" s="9">
        <v>12500000</v>
      </c>
      <c r="E1038" s="9">
        <f t="shared" si="110"/>
        <v>12500000</v>
      </c>
      <c r="F1038" s="7">
        <v>5</v>
      </c>
      <c r="G1038" s="9">
        <f t="shared" si="111"/>
        <v>2500000</v>
      </c>
      <c r="H1038" s="19"/>
      <c r="I1038" s="8"/>
      <c r="J1038" s="19"/>
      <c r="K1038" s="9"/>
      <c r="L1038" s="9"/>
      <c r="M1038" s="7"/>
      <c r="N1038" s="9"/>
    </row>
    <row r="1039" spans="1:14">
      <c r="A1039" s="21">
        <v>7</v>
      </c>
      <c r="B1039" s="38" t="s">
        <v>97</v>
      </c>
      <c r="C1039" s="21">
        <v>1</v>
      </c>
      <c r="D1039" s="9">
        <v>100000</v>
      </c>
      <c r="E1039" s="9">
        <f t="shared" si="110"/>
        <v>100000</v>
      </c>
      <c r="F1039" s="7">
        <v>5</v>
      </c>
      <c r="G1039" s="9">
        <f t="shared" si="111"/>
        <v>20000</v>
      </c>
      <c r="H1039" s="19"/>
      <c r="I1039" s="8"/>
      <c r="J1039" s="19"/>
      <c r="K1039" s="9"/>
      <c r="L1039" s="9"/>
      <c r="M1039" s="7"/>
      <c r="N1039" s="9"/>
    </row>
    <row r="1040" spans="1:14">
      <c r="A1040" s="21">
        <v>8</v>
      </c>
      <c r="B1040" s="38" t="s">
        <v>101</v>
      </c>
      <c r="C1040" s="23">
        <v>13</v>
      </c>
      <c r="D1040" s="9">
        <v>900000</v>
      </c>
      <c r="E1040" s="9">
        <f t="shared" si="110"/>
        <v>11700000</v>
      </c>
      <c r="F1040" s="7">
        <v>5</v>
      </c>
      <c r="G1040" s="9">
        <f t="shared" si="111"/>
        <v>2340000</v>
      </c>
      <c r="H1040" s="19"/>
      <c r="I1040" s="8"/>
      <c r="J1040" s="19"/>
      <c r="K1040" s="9"/>
      <c r="L1040" s="9"/>
      <c r="M1040" s="7"/>
      <c r="N1040" s="9"/>
    </row>
    <row r="1041" spans="1:14">
      <c r="A1041" s="21">
        <v>9</v>
      </c>
      <c r="B1041" s="38" t="s">
        <v>442</v>
      </c>
      <c r="C1041" s="23">
        <v>4</v>
      </c>
      <c r="D1041" s="9">
        <v>6000000</v>
      </c>
      <c r="E1041" s="9">
        <f t="shared" si="110"/>
        <v>24000000</v>
      </c>
      <c r="F1041" s="7">
        <v>5</v>
      </c>
      <c r="G1041" s="9">
        <f t="shared" si="111"/>
        <v>4800000</v>
      </c>
      <c r="H1041" s="19"/>
      <c r="I1041" s="8"/>
      <c r="J1041" s="19"/>
      <c r="K1041" s="9"/>
      <c r="L1041" s="9"/>
      <c r="M1041" s="7"/>
      <c r="N1041" s="9"/>
    </row>
    <row r="1042" spans="1:14">
      <c r="A1042" s="21">
        <v>10</v>
      </c>
      <c r="B1042" s="38" t="s">
        <v>248</v>
      </c>
      <c r="C1042" s="23">
        <v>2</v>
      </c>
      <c r="D1042" s="9">
        <v>2500000</v>
      </c>
      <c r="E1042" s="9">
        <f t="shared" si="110"/>
        <v>5000000</v>
      </c>
      <c r="F1042" s="7">
        <v>5</v>
      </c>
      <c r="G1042" s="9">
        <f t="shared" si="111"/>
        <v>1000000</v>
      </c>
      <c r="H1042" s="19"/>
      <c r="I1042" s="8"/>
      <c r="J1042" s="19"/>
      <c r="K1042" s="9"/>
      <c r="L1042" s="9"/>
      <c r="M1042" s="7"/>
      <c r="N1042" s="9"/>
    </row>
    <row r="1043" spans="1:14">
      <c r="A1043" s="21">
        <v>11</v>
      </c>
      <c r="B1043" s="38" t="s">
        <v>443</v>
      </c>
      <c r="C1043" s="23">
        <v>1</v>
      </c>
      <c r="D1043" s="9">
        <v>500000</v>
      </c>
      <c r="E1043" s="9">
        <f t="shared" si="110"/>
        <v>500000</v>
      </c>
      <c r="F1043" s="7">
        <v>5</v>
      </c>
      <c r="G1043" s="9">
        <f t="shared" si="111"/>
        <v>100000</v>
      </c>
      <c r="H1043" s="19"/>
      <c r="I1043" s="8"/>
      <c r="J1043" s="19"/>
      <c r="K1043" s="9"/>
      <c r="L1043" s="9"/>
      <c r="M1043" s="7"/>
      <c r="N1043" s="9"/>
    </row>
    <row r="1044" spans="1:14">
      <c r="A1044" s="21">
        <v>12</v>
      </c>
      <c r="B1044" s="38" t="s">
        <v>251</v>
      </c>
      <c r="C1044" s="23">
        <v>1</v>
      </c>
      <c r="D1044" s="9">
        <v>4000000</v>
      </c>
      <c r="E1044" s="9">
        <f t="shared" si="110"/>
        <v>4000000</v>
      </c>
      <c r="F1044" s="7">
        <v>5</v>
      </c>
      <c r="G1044" s="9">
        <f t="shared" si="111"/>
        <v>800000</v>
      </c>
      <c r="H1044" s="19"/>
      <c r="I1044" s="8"/>
      <c r="J1044" s="19"/>
      <c r="K1044" s="9"/>
      <c r="L1044" s="9"/>
      <c r="M1044" s="7"/>
      <c r="N1044" s="9"/>
    </row>
    <row r="1045" spans="1:14">
      <c r="A1045" s="21">
        <v>13</v>
      </c>
      <c r="B1045" s="38" t="s">
        <v>444</v>
      </c>
      <c r="C1045" s="23">
        <v>1</v>
      </c>
      <c r="D1045" s="9">
        <v>4000000</v>
      </c>
      <c r="E1045" s="9">
        <f t="shared" si="110"/>
        <v>4000000</v>
      </c>
      <c r="F1045" s="7">
        <v>5</v>
      </c>
      <c r="G1045" s="9">
        <f t="shared" si="111"/>
        <v>800000</v>
      </c>
      <c r="H1045" s="19"/>
      <c r="I1045" s="8"/>
      <c r="J1045" s="19"/>
      <c r="K1045" s="9"/>
      <c r="L1045" s="9"/>
      <c r="M1045" s="7"/>
      <c r="N1045" s="9"/>
    </row>
    <row r="1046" spans="1:14">
      <c r="A1046" s="21">
        <v>14</v>
      </c>
      <c r="B1046" s="38" t="s">
        <v>473</v>
      </c>
      <c r="C1046" s="23">
        <v>1</v>
      </c>
      <c r="D1046" s="9">
        <v>2000000</v>
      </c>
      <c r="E1046" s="9">
        <f t="shared" si="110"/>
        <v>2000000</v>
      </c>
      <c r="F1046" s="7">
        <v>5</v>
      </c>
      <c r="G1046" s="9">
        <f t="shared" si="111"/>
        <v>400000</v>
      </c>
      <c r="H1046" s="19"/>
      <c r="I1046" s="8"/>
      <c r="J1046" s="19"/>
      <c r="K1046" s="9"/>
      <c r="L1046" s="9"/>
      <c r="M1046" s="7"/>
      <c r="N1046" s="9"/>
    </row>
    <row r="1047" spans="1:14">
      <c r="A1047" s="21">
        <v>15</v>
      </c>
      <c r="B1047" s="38" t="s">
        <v>445</v>
      </c>
      <c r="C1047" s="23">
        <v>1</v>
      </c>
      <c r="D1047" s="9">
        <v>3000000</v>
      </c>
      <c r="E1047" s="9">
        <f t="shared" si="110"/>
        <v>3000000</v>
      </c>
      <c r="F1047" s="7">
        <v>5</v>
      </c>
      <c r="G1047" s="9">
        <f t="shared" si="111"/>
        <v>600000</v>
      </c>
      <c r="H1047" s="19"/>
      <c r="I1047" s="38"/>
      <c r="J1047" s="21"/>
      <c r="K1047" s="9"/>
      <c r="L1047" s="9"/>
      <c r="M1047" s="7"/>
      <c r="N1047" s="9"/>
    </row>
    <row r="1048" spans="1:14">
      <c r="A1048" s="21">
        <v>16</v>
      </c>
      <c r="B1048" s="38" t="s">
        <v>446</v>
      </c>
      <c r="C1048" s="23">
        <v>1</v>
      </c>
      <c r="D1048" s="9">
        <v>900000</v>
      </c>
      <c r="E1048" s="9">
        <f t="shared" si="110"/>
        <v>900000</v>
      </c>
      <c r="F1048" s="7">
        <v>5</v>
      </c>
      <c r="G1048" s="9">
        <f t="shared" si="111"/>
        <v>180000</v>
      </c>
      <c r="H1048" s="19"/>
      <c r="I1048" s="8"/>
      <c r="J1048" s="19"/>
      <c r="K1048" s="9"/>
      <c r="L1048" s="9"/>
      <c r="M1048" s="7"/>
      <c r="N1048" s="9"/>
    </row>
    <row r="1049" spans="1:14">
      <c r="A1049" s="21">
        <v>17</v>
      </c>
      <c r="B1049" s="38" t="s">
        <v>93</v>
      </c>
      <c r="C1049" s="23">
        <v>1</v>
      </c>
      <c r="D1049" s="9">
        <v>1500000</v>
      </c>
      <c r="E1049" s="9">
        <f t="shared" si="110"/>
        <v>1500000</v>
      </c>
      <c r="F1049" s="7">
        <v>5</v>
      </c>
      <c r="G1049" s="9">
        <f t="shared" si="111"/>
        <v>300000</v>
      </c>
      <c r="H1049" s="19"/>
      <c r="I1049" s="8" t="s">
        <v>567</v>
      </c>
      <c r="J1049" s="19"/>
      <c r="K1049" s="9"/>
      <c r="L1049" s="9"/>
      <c r="M1049" s="7"/>
      <c r="N1049" s="9"/>
    </row>
    <row r="1050" spans="1:14">
      <c r="A1050" s="21"/>
      <c r="B1050" s="38"/>
      <c r="C1050" s="23"/>
      <c r="D1050" s="9"/>
      <c r="E1050" s="9"/>
      <c r="F1050" s="7"/>
      <c r="G1050" s="9"/>
      <c r="H1050" s="19"/>
      <c r="I1050" s="8"/>
      <c r="J1050" s="19"/>
      <c r="K1050" s="9"/>
      <c r="L1050" s="9"/>
      <c r="M1050" s="7"/>
      <c r="N1050" s="9"/>
    </row>
    <row r="1051" spans="1:14">
      <c r="A1051" s="19"/>
      <c r="B1051" s="8" t="s">
        <v>475</v>
      </c>
      <c r="C1051" s="19"/>
      <c r="D1051" s="9"/>
      <c r="E1051" s="9"/>
      <c r="F1051" s="7"/>
      <c r="G1051" s="9"/>
      <c r="H1051" s="19"/>
      <c r="I1051" s="8"/>
      <c r="J1051" s="19"/>
      <c r="K1051" s="9"/>
      <c r="L1051" s="9"/>
      <c r="M1051" s="7"/>
      <c r="N1051" s="9"/>
    </row>
    <row r="1052" spans="1:14">
      <c r="A1052" s="19">
        <v>1</v>
      </c>
      <c r="B1052" s="8" t="s">
        <v>199</v>
      </c>
      <c r="C1052" s="19">
        <v>3</v>
      </c>
      <c r="D1052" s="9">
        <v>8000000</v>
      </c>
      <c r="E1052" s="9">
        <f t="shared" ref="E1052:E1058" si="112">C1052*D1052</f>
        <v>24000000</v>
      </c>
      <c r="F1052" s="7">
        <v>5</v>
      </c>
      <c r="G1052" s="9">
        <f t="shared" ref="G1052:G1058" si="113">E1052/F1052</f>
        <v>4800000</v>
      </c>
      <c r="H1052" s="19"/>
      <c r="I1052" s="8"/>
      <c r="J1052" s="19"/>
      <c r="K1052" s="9"/>
      <c r="L1052" s="9"/>
      <c r="M1052" s="7"/>
      <c r="N1052" s="9"/>
    </row>
    <row r="1053" spans="1:14">
      <c r="A1053" s="19">
        <v>2</v>
      </c>
      <c r="B1053" s="8" t="s">
        <v>390</v>
      </c>
      <c r="C1053" s="19">
        <v>3</v>
      </c>
      <c r="D1053" s="9">
        <v>2500000</v>
      </c>
      <c r="E1053" s="9">
        <f t="shared" si="112"/>
        <v>7500000</v>
      </c>
      <c r="F1053" s="7">
        <v>5</v>
      </c>
      <c r="G1053" s="9">
        <f t="shared" si="113"/>
        <v>1500000</v>
      </c>
      <c r="H1053" s="19"/>
      <c r="I1053" s="8"/>
      <c r="J1053" s="19"/>
      <c r="K1053" s="9"/>
      <c r="L1053" s="9"/>
      <c r="M1053" s="7"/>
      <c r="N1053" s="9"/>
    </row>
    <row r="1054" spans="1:14">
      <c r="A1054" s="19">
        <v>3</v>
      </c>
      <c r="B1054" s="8" t="s">
        <v>476</v>
      </c>
      <c r="C1054" s="19">
        <v>2</v>
      </c>
      <c r="D1054" s="9">
        <v>5000000</v>
      </c>
      <c r="E1054" s="9">
        <f t="shared" si="112"/>
        <v>10000000</v>
      </c>
      <c r="F1054" s="7">
        <v>5</v>
      </c>
      <c r="G1054" s="9">
        <f t="shared" si="113"/>
        <v>2000000</v>
      </c>
      <c r="H1054" s="19"/>
      <c r="I1054" s="8"/>
      <c r="J1054" s="19"/>
      <c r="K1054" s="9"/>
      <c r="L1054" s="9"/>
      <c r="M1054" s="7"/>
      <c r="N1054" s="9"/>
    </row>
    <row r="1055" spans="1:14">
      <c r="A1055" s="19"/>
      <c r="B1055" s="8"/>
      <c r="C1055" s="19"/>
      <c r="D1055" s="9"/>
      <c r="E1055" s="9"/>
      <c r="F1055" s="7"/>
      <c r="G1055" s="9"/>
      <c r="H1055" s="19"/>
      <c r="I1055" s="8"/>
      <c r="J1055" s="19"/>
      <c r="K1055" s="9"/>
      <c r="L1055" s="9"/>
      <c r="M1055" s="7"/>
      <c r="N1055" s="9"/>
    </row>
    <row r="1056" spans="1:14">
      <c r="A1056" s="19">
        <v>5</v>
      </c>
      <c r="B1056" s="8" t="s">
        <v>477</v>
      </c>
      <c r="C1056" s="19">
        <v>47</v>
      </c>
      <c r="D1056" s="9">
        <v>950000</v>
      </c>
      <c r="E1056" s="9">
        <f t="shared" si="112"/>
        <v>44650000</v>
      </c>
      <c r="F1056" s="7">
        <v>5</v>
      </c>
      <c r="G1056" s="9">
        <f t="shared" si="113"/>
        <v>8930000</v>
      </c>
      <c r="H1056" s="19"/>
      <c r="I1056" s="8"/>
      <c r="J1056" s="19"/>
      <c r="K1056" s="9"/>
      <c r="L1056" s="9"/>
      <c r="M1056" s="7"/>
      <c r="N1056" s="9"/>
    </row>
    <row r="1057" spans="1:14">
      <c r="A1057" s="20">
        <v>6</v>
      </c>
      <c r="B1057" s="33" t="s">
        <v>478</v>
      </c>
      <c r="C1057" s="20">
        <v>1</v>
      </c>
      <c r="D1057" s="9">
        <v>2500000</v>
      </c>
      <c r="E1057" s="9">
        <f t="shared" si="112"/>
        <v>2500000</v>
      </c>
      <c r="F1057" s="7">
        <v>5</v>
      </c>
      <c r="G1057" s="9">
        <f t="shared" si="113"/>
        <v>500000</v>
      </c>
      <c r="H1057" s="19"/>
      <c r="I1057" s="8"/>
      <c r="J1057" s="19"/>
      <c r="K1057" s="9"/>
      <c r="L1057" s="9"/>
      <c r="M1057" s="7"/>
      <c r="N1057" s="9"/>
    </row>
    <row r="1058" spans="1:14">
      <c r="A1058" s="19">
        <v>7</v>
      </c>
      <c r="B1058" s="8" t="s">
        <v>97</v>
      </c>
      <c r="C1058" s="19">
        <v>1</v>
      </c>
      <c r="D1058" s="9">
        <v>100000</v>
      </c>
      <c r="E1058" s="9">
        <f t="shared" si="112"/>
        <v>100000</v>
      </c>
      <c r="F1058" s="7">
        <v>5</v>
      </c>
      <c r="G1058" s="9">
        <f t="shared" si="113"/>
        <v>20000</v>
      </c>
      <c r="H1058" s="19"/>
      <c r="I1058" s="8"/>
      <c r="J1058" s="19"/>
      <c r="K1058" s="9"/>
      <c r="L1058" s="9"/>
      <c r="M1058" s="7"/>
      <c r="N1058" s="9"/>
    </row>
    <row r="1059" spans="1:14">
      <c r="A1059" s="19"/>
      <c r="B1059" s="8"/>
      <c r="C1059" s="19"/>
      <c r="D1059" s="9"/>
      <c r="E1059" s="9"/>
      <c r="F1059" s="7"/>
      <c r="G1059" s="9"/>
      <c r="H1059" s="19"/>
      <c r="I1059" s="8"/>
      <c r="J1059" s="19"/>
      <c r="K1059" s="9"/>
      <c r="L1059" s="9"/>
      <c r="M1059" s="7"/>
      <c r="N1059" s="9"/>
    </row>
    <row r="1060" spans="1:14">
      <c r="A1060" s="19"/>
      <c r="B1060" s="8"/>
      <c r="C1060" s="19"/>
      <c r="D1060" s="9"/>
      <c r="E1060" s="9"/>
      <c r="F1060" s="7"/>
      <c r="G1060" s="9"/>
      <c r="H1060" s="19"/>
      <c r="I1060" s="8"/>
      <c r="J1060" s="19"/>
      <c r="K1060" s="9"/>
      <c r="L1060" s="9"/>
      <c r="M1060" s="7"/>
      <c r="N1060" s="9"/>
    </row>
    <row r="1061" spans="1:14">
      <c r="A1061" s="21"/>
      <c r="B1061" s="38" t="s">
        <v>479</v>
      </c>
      <c r="C1061" s="21"/>
      <c r="D1061" s="9"/>
      <c r="E1061" s="9"/>
      <c r="F1061" s="7"/>
      <c r="G1061" s="9"/>
      <c r="H1061" s="19"/>
      <c r="I1061" s="8"/>
      <c r="J1061" s="19"/>
      <c r="K1061" s="9"/>
      <c r="L1061" s="9"/>
      <c r="M1061" s="7"/>
      <c r="N1061" s="9"/>
    </row>
    <row r="1062" spans="1:14">
      <c r="A1062" s="19">
        <v>1</v>
      </c>
      <c r="B1062" s="8" t="s">
        <v>80</v>
      </c>
      <c r="C1062" s="19">
        <v>2</v>
      </c>
      <c r="D1062" s="9">
        <v>8000000</v>
      </c>
      <c r="E1062" s="9">
        <f t="shared" ref="E1062:E1078" si="114">C1062*D1062</f>
        <v>16000000</v>
      </c>
      <c r="F1062" s="7">
        <v>5</v>
      </c>
      <c r="G1062" s="9">
        <f t="shared" ref="G1062:G1078" si="115">E1062/F1062</f>
        <v>3200000</v>
      </c>
      <c r="H1062" s="19">
        <v>13</v>
      </c>
      <c r="I1062" s="8" t="s">
        <v>413</v>
      </c>
      <c r="J1062" s="19">
        <v>1</v>
      </c>
      <c r="K1062" s="9">
        <v>12500000</v>
      </c>
      <c r="L1062" s="9">
        <f t="shared" ref="L1062" si="116">J1062*K1062</f>
        <v>12500000</v>
      </c>
      <c r="M1062" s="7">
        <v>5</v>
      </c>
      <c r="N1062" s="9">
        <f t="shared" ref="N1062" si="117">L1062/M1062</f>
        <v>2500000</v>
      </c>
    </row>
    <row r="1063" spans="1:14">
      <c r="A1063" s="19">
        <v>2</v>
      </c>
      <c r="B1063" s="8" t="s">
        <v>86</v>
      </c>
      <c r="C1063" s="19">
        <v>1</v>
      </c>
      <c r="D1063" s="9">
        <v>2150000</v>
      </c>
      <c r="E1063" s="9">
        <f t="shared" si="114"/>
        <v>2150000</v>
      </c>
      <c r="F1063" s="7">
        <v>5</v>
      </c>
      <c r="G1063" s="9">
        <f t="shared" si="115"/>
        <v>430000</v>
      </c>
      <c r="H1063" s="19"/>
      <c r="I1063" s="38"/>
      <c r="J1063" s="21"/>
      <c r="K1063" s="9"/>
      <c r="L1063" s="9"/>
      <c r="M1063" s="7"/>
      <c r="N1063" s="9"/>
    </row>
    <row r="1064" spans="1:14">
      <c r="A1064" s="19">
        <v>3</v>
      </c>
      <c r="B1064" s="8" t="s">
        <v>400</v>
      </c>
      <c r="C1064" s="19">
        <v>221</v>
      </c>
      <c r="D1064" s="9">
        <v>950000</v>
      </c>
      <c r="E1064" s="9">
        <f t="shared" si="114"/>
        <v>209950000</v>
      </c>
      <c r="F1064" s="7">
        <v>5</v>
      </c>
      <c r="G1064" s="9">
        <f t="shared" si="115"/>
        <v>41990000</v>
      </c>
      <c r="H1064" s="19"/>
      <c r="I1064" s="38"/>
      <c r="J1064" s="21"/>
      <c r="K1064" s="9"/>
      <c r="L1064" s="9"/>
      <c r="M1064" s="7"/>
      <c r="N1064" s="9"/>
    </row>
    <row r="1065" spans="1:14">
      <c r="A1065" s="19">
        <v>4</v>
      </c>
      <c r="B1065" s="8" t="s">
        <v>480</v>
      </c>
      <c r="C1065" s="19">
        <v>1</v>
      </c>
      <c r="D1065" s="9">
        <v>10000000</v>
      </c>
      <c r="E1065" s="9">
        <f t="shared" si="114"/>
        <v>10000000</v>
      </c>
      <c r="F1065" s="7">
        <v>5</v>
      </c>
      <c r="G1065" s="9">
        <f t="shared" si="115"/>
        <v>2000000</v>
      </c>
      <c r="H1065" s="19"/>
      <c r="I1065" s="38"/>
      <c r="J1065" s="21"/>
      <c r="K1065" s="9"/>
      <c r="L1065" s="9"/>
      <c r="M1065" s="7"/>
      <c r="N1065" s="9"/>
    </row>
    <row r="1066" spans="1:14">
      <c r="A1066" s="19">
        <v>5</v>
      </c>
      <c r="B1066" s="8" t="s">
        <v>402</v>
      </c>
      <c r="C1066" s="19">
        <v>1</v>
      </c>
      <c r="D1066" s="9">
        <v>1000000</v>
      </c>
      <c r="E1066" s="9">
        <f t="shared" si="114"/>
        <v>1000000</v>
      </c>
      <c r="F1066" s="7">
        <v>5</v>
      </c>
      <c r="G1066" s="9">
        <f t="shared" si="115"/>
        <v>200000</v>
      </c>
      <c r="H1066" s="19"/>
      <c r="I1066" s="8"/>
      <c r="J1066" s="19"/>
      <c r="K1066" s="9"/>
      <c r="L1066" s="9"/>
      <c r="M1066" s="7"/>
      <c r="N1066" s="9"/>
    </row>
    <row r="1067" spans="1:14">
      <c r="A1067" s="19">
        <v>6</v>
      </c>
      <c r="B1067" s="8" t="s">
        <v>403</v>
      </c>
      <c r="C1067" s="19">
        <v>1</v>
      </c>
      <c r="D1067" s="9">
        <v>1000000</v>
      </c>
      <c r="E1067" s="9">
        <f t="shared" si="114"/>
        <v>1000000</v>
      </c>
      <c r="F1067" s="7">
        <v>5</v>
      </c>
      <c r="G1067" s="9">
        <f t="shared" si="115"/>
        <v>200000</v>
      </c>
      <c r="H1067" s="19"/>
      <c r="I1067" s="8"/>
      <c r="J1067" s="19"/>
      <c r="K1067" s="9"/>
      <c r="L1067" s="9"/>
      <c r="M1067" s="7"/>
      <c r="N1067" s="9"/>
    </row>
    <row r="1068" spans="1:14">
      <c r="A1068" s="19">
        <v>7</v>
      </c>
      <c r="B1068" s="8" t="s">
        <v>481</v>
      </c>
      <c r="C1068" s="19">
        <v>1</v>
      </c>
      <c r="D1068" s="9">
        <v>1000000</v>
      </c>
      <c r="E1068" s="9">
        <f t="shared" si="114"/>
        <v>1000000</v>
      </c>
      <c r="F1068" s="7">
        <v>5</v>
      </c>
      <c r="G1068" s="9">
        <f t="shared" si="115"/>
        <v>200000</v>
      </c>
      <c r="H1068" s="19"/>
      <c r="I1068" s="8"/>
      <c r="J1068" s="19"/>
      <c r="K1068" s="9"/>
      <c r="L1068" s="9"/>
      <c r="M1068" s="7"/>
      <c r="N1068" s="9"/>
    </row>
    <row r="1069" spans="1:14">
      <c r="A1069" s="19">
        <v>8</v>
      </c>
      <c r="B1069" s="8" t="s">
        <v>347</v>
      </c>
      <c r="C1069" s="19">
        <v>8</v>
      </c>
      <c r="D1069" s="9">
        <v>1500000</v>
      </c>
      <c r="E1069" s="9">
        <f t="shared" si="114"/>
        <v>12000000</v>
      </c>
      <c r="F1069" s="7">
        <v>5</v>
      </c>
      <c r="G1069" s="9">
        <f t="shared" si="115"/>
        <v>2400000</v>
      </c>
      <c r="H1069" s="19"/>
      <c r="I1069" s="8"/>
      <c r="J1069" s="19"/>
      <c r="K1069" s="9"/>
      <c r="L1069" s="9"/>
      <c r="M1069" s="7"/>
      <c r="N1069" s="9"/>
    </row>
    <row r="1070" spans="1:14">
      <c r="A1070" s="19"/>
      <c r="B1070" s="8"/>
      <c r="C1070" s="19"/>
      <c r="D1070" s="9"/>
      <c r="E1070" s="9"/>
      <c r="F1070" s="7"/>
      <c r="G1070" s="9"/>
      <c r="H1070" s="19"/>
      <c r="I1070" s="8"/>
      <c r="J1070" s="19"/>
      <c r="K1070" s="9"/>
      <c r="L1070" s="9"/>
      <c r="M1070" s="7"/>
      <c r="N1070" s="9"/>
    </row>
    <row r="1071" spans="1:14">
      <c r="A1071" s="19"/>
      <c r="B1071" s="8"/>
      <c r="C1071" s="19"/>
      <c r="D1071" s="9"/>
      <c r="E1071" s="9"/>
      <c r="F1071" s="7"/>
      <c r="G1071" s="9"/>
      <c r="H1071" s="19"/>
      <c r="I1071" s="8"/>
      <c r="J1071" s="19"/>
      <c r="K1071" s="9"/>
      <c r="L1071" s="9"/>
      <c r="M1071" s="7"/>
      <c r="N1071" s="9"/>
    </row>
    <row r="1072" spans="1:14">
      <c r="A1072" s="19"/>
      <c r="B1072" s="8"/>
      <c r="C1072" s="19"/>
      <c r="D1072" s="9"/>
      <c r="E1072" s="9"/>
      <c r="F1072" s="7"/>
      <c r="G1072" s="9"/>
      <c r="H1072" s="19"/>
      <c r="I1072" s="8"/>
      <c r="J1072" s="19"/>
      <c r="K1072" s="9"/>
      <c r="L1072" s="9"/>
      <c r="M1072" s="7"/>
      <c r="N1072" s="9"/>
    </row>
    <row r="1073" spans="1:14">
      <c r="A1073" s="19"/>
      <c r="B1073" s="8"/>
      <c r="C1073" s="19"/>
      <c r="D1073" s="9"/>
      <c r="E1073" s="9"/>
      <c r="F1073" s="7"/>
      <c r="G1073" s="9"/>
      <c r="H1073" s="19"/>
      <c r="I1073" s="8"/>
      <c r="J1073" s="19"/>
      <c r="K1073" s="9"/>
      <c r="L1073" s="9"/>
      <c r="M1073" s="7"/>
      <c r="N1073" s="9"/>
    </row>
    <row r="1074" spans="1:14">
      <c r="A1074" s="19">
        <v>13</v>
      </c>
      <c r="B1074" s="8" t="s">
        <v>484</v>
      </c>
      <c r="C1074" s="19">
        <v>1</v>
      </c>
      <c r="D1074" s="9">
        <v>2000000</v>
      </c>
      <c r="E1074" s="9">
        <f t="shared" si="114"/>
        <v>2000000</v>
      </c>
      <c r="F1074" s="7">
        <v>5</v>
      </c>
      <c r="G1074" s="9">
        <f t="shared" si="115"/>
        <v>400000</v>
      </c>
      <c r="H1074" s="19"/>
      <c r="I1074" s="8"/>
      <c r="J1074" s="19"/>
      <c r="K1074" s="9"/>
      <c r="L1074" s="9"/>
      <c r="M1074" s="7"/>
      <c r="N1074" s="9"/>
    </row>
    <row r="1075" spans="1:14">
      <c r="A1075" s="19">
        <v>14</v>
      </c>
      <c r="B1075" s="8" t="s">
        <v>409</v>
      </c>
      <c r="C1075" s="19">
        <v>2</v>
      </c>
      <c r="D1075" s="9">
        <v>20000000</v>
      </c>
      <c r="E1075" s="9">
        <f t="shared" si="114"/>
        <v>40000000</v>
      </c>
      <c r="F1075" s="7">
        <v>5</v>
      </c>
      <c r="G1075" s="9">
        <f t="shared" si="115"/>
        <v>8000000</v>
      </c>
      <c r="H1075" s="19"/>
      <c r="I1075" s="8"/>
      <c r="J1075" s="19"/>
      <c r="K1075" s="9"/>
      <c r="L1075" s="9"/>
      <c r="M1075" s="7"/>
      <c r="N1075" s="9"/>
    </row>
    <row r="1076" spans="1:14">
      <c r="A1076" s="19">
        <v>15</v>
      </c>
      <c r="B1076" s="8" t="s">
        <v>485</v>
      </c>
      <c r="C1076" s="19">
        <v>1</v>
      </c>
      <c r="D1076" s="9">
        <v>15000000</v>
      </c>
      <c r="E1076" s="9">
        <f t="shared" si="114"/>
        <v>15000000</v>
      </c>
      <c r="F1076" s="7">
        <v>5</v>
      </c>
      <c r="G1076" s="9">
        <f t="shared" si="115"/>
        <v>3000000</v>
      </c>
      <c r="H1076" s="19"/>
      <c r="I1076" s="8"/>
      <c r="J1076" s="19"/>
      <c r="K1076" s="9"/>
      <c r="L1076" s="9"/>
      <c r="M1076" s="7"/>
      <c r="N1076" s="9"/>
    </row>
    <row r="1077" spans="1:14">
      <c r="A1077" s="19">
        <v>16</v>
      </c>
      <c r="B1077" s="8" t="s">
        <v>411</v>
      </c>
      <c r="C1077" s="19">
        <v>1</v>
      </c>
      <c r="D1077" s="9">
        <v>5000000</v>
      </c>
      <c r="E1077" s="9">
        <f t="shared" si="114"/>
        <v>5000000</v>
      </c>
      <c r="F1077" s="7">
        <v>5</v>
      </c>
      <c r="G1077" s="9">
        <f t="shared" si="115"/>
        <v>1000000</v>
      </c>
      <c r="H1077" s="19"/>
      <c r="I1077" s="38"/>
      <c r="J1077" s="21"/>
      <c r="K1077" s="9"/>
      <c r="L1077" s="9"/>
      <c r="M1077" s="7"/>
      <c r="N1077" s="9"/>
    </row>
    <row r="1078" spans="1:14">
      <c r="A1078" s="19">
        <v>17</v>
      </c>
      <c r="B1078" s="8" t="s">
        <v>412</v>
      </c>
      <c r="C1078" s="19">
        <v>1</v>
      </c>
      <c r="D1078" s="9">
        <v>2000000</v>
      </c>
      <c r="E1078" s="9">
        <f t="shared" si="114"/>
        <v>2000000</v>
      </c>
      <c r="F1078" s="7">
        <v>5</v>
      </c>
      <c r="G1078" s="9">
        <f t="shared" si="115"/>
        <v>400000</v>
      </c>
      <c r="H1078" s="19"/>
      <c r="I1078" s="38"/>
      <c r="J1078" s="21"/>
      <c r="K1078" s="9"/>
      <c r="L1078" s="9"/>
      <c r="M1078" s="7"/>
      <c r="N1078" s="9"/>
    </row>
    <row r="1079" spans="1:14">
      <c r="A1079" s="19"/>
      <c r="B1079" s="8"/>
      <c r="C1079" s="19"/>
      <c r="D1079" s="9"/>
      <c r="E1079" s="9"/>
      <c r="F1079" s="7"/>
      <c r="G1079" s="9"/>
      <c r="H1079" s="19"/>
      <c r="I1079" s="38"/>
      <c r="J1079" s="21"/>
      <c r="K1079" s="9"/>
      <c r="L1079" s="9"/>
      <c r="M1079" s="7"/>
      <c r="N1079" s="9"/>
    </row>
    <row r="1080" spans="1:14">
      <c r="A1080" s="19"/>
      <c r="B1080" s="8"/>
      <c r="C1080" s="19"/>
      <c r="D1080" s="9"/>
      <c r="E1080" s="9"/>
      <c r="F1080" s="7"/>
      <c r="G1080" s="9"/>
      <c r="H1080" s="19"/>
      <c r="I1080" s="8"/>
      <c r="J1080" s="19"/>
      <c r="K1080" s="9"/>
      <c r="L1080" s="9"/>
      <c r="M1080" s="7"/>
      <c r="N1080" s="9"/>
    </row>
    <row r="1081" spans="1:14">
      <c r="A1081" s="19"/>
      <c r="B1081" s="8"/>
      <c r="C1081" s="19"/>
      <c r="D1081" s="9"/>
      <c r="E1081" s="9"/>
      <c r="F1081" s="7"/>
      <c r="G1081" s="9"/>
      <c r="H1081" s="19"/>
      <c r="I1081" s="8"/>
      <c r="J1081" s="19"/>
      <c r="K1081" s="9"/>
      <c r="L1081" s="9"/>
      <c r="M1081" s="7"/>
      <c r="N1081" s="9"/>
    </row>
    <row r="1082" spans="1:14">
      <c r="A1082" s="19"/>
      <c r="B1082" s="8" t="s">
        <v>487</v>
      </c>
      <c r="C1082" s="19"/>
      <c r="D1082" s="9"/>
      <c r="E1082" s="9"/>
      <c r="F1082" s="7"/>
      <c r="G1082" s="9"/>
      <c r="H1082" s="19"/>
      <c r="I1082" s="8"/>
      <c r="J1082" s="19"/>
      <c r="K1082" s="9"/>
      <c r="L1082" s="9"/>
      <c r="M1082" s="7"/>
      <c r="N1082" s="9"/>
    </row>
    <row r="1083" spans="1:14">
      <c r="A1083" s="19">
        <v>1</v>
      </c>
      <c r="B1083" s="8" t="s">
        <v>80</v>
      </c>
      <c r="C1083" s="19">
        <v>2</v>
      </c>
      <c r="D1083" s="9">
        <v>8000000</v>
      </c>
      <c r="E1083" s="9">
        <f t="shared" ref="E1083:E1096" si="118">C1083*D1083</f>
        <v>16000000</v>
      </c>
      <c r="F1083" s="7">
        <v>5</v>
      </c>
      <c r="G1083" s="9">
        <f t="shared" ref="G1083:G1096" si="119">E1083/F1083</f>
        <v>3200000</v>
      </c>
      <c r="H1083" s="19"/>
      <c r="I1083" s="8"/>
      <c r="J1083" s="19"/>
      <c r="K1083" s="9"/>
      <c r="L1083" s="9"/>
      <c r="M1083" s="7"/>
      <c r="N1083" s="9"/>
    </row>
    <row r="1084" spans="1:14">
      <c r="A1084" s="19">
        <v>2</v>
      </c>
      <c r="B1084" s="8" t="s">
        <v>86</v>
      </c>
      <c r="C1084" s="19">
        <v>1</v>
      </c>
      <c r="D1084" s="9">
        <v>2150000</v>
      </c>
      <c r="E1084" s="9">
        <f t="shared" si="118"/>
        <v>2150000</v>
      </c>
      <c r="F1084" s="7">
        <v>5</v>
      </c>
      <c r="G1084" s="9">
        <f t="shared" si="119"/>
        <v>430000</v>
      </c>
      <c r="H1084" s="19"/>
      <c r="I1084" s="8"/>
      <c r="J1084" s="19"/>
      <c r="K1084" s="9"/>
      <c r="L1084" s="9"/>
      <c r="M1084" s="7"/>
      <c r="N1084" s="9"/>
    </row>
    <row r="1085" spans="1:14">
      <c r="A1085" s="19">
        <v>3</v>
      </c>
      <c r="B1085" s="8" t="s">
        <v>400</v>
      </c>
      <c r="C1085" s="19">
        <v>101</v>
      </c>
      <c r="D1085" s="9">
        <v>950000</v>
      </c>
      <c r="E1085" s="9">
        <f t="shared" si="118"/>
        <v>95950000</v>
      </c>
      <c r="F1085" s="7">
        <v>5</v>
      </c>
      <c r="G1085" s="9">
        <f t="shared" si="119"/>
        <v>19190000</v>
      </c>
      <c r="H1085" s="19"/>
      <c r="I1085" s="8"/>
      <c r="J1085" s="19"/>
      <c r="K1085" s="9"/>
      <c r="L1085" s="9"/>
      <c r="M1085" s="7"/>
      <c r="N1085" s="9"/>
    </row>
    <row r="1086" spans="1:14">
      <c r="A1086" s="19">
        <v>4</v>
      </c>
      <c r="B1086" s="8" t="s">
        <v>480</v>
      </c>
      <c r="C1086" s="19">
        <v>1</v>
      </c>
      <c r="D1086" s="9">
        <v>10000000</v>
      </c>
      <c r="E1086" s="9">
        <f t="shared" si="118"/>
        <v>10000000</v>
      </c>
      <c r="F1086" s="7">
        <v>5</v>
      </c>
      <c r="G1086" s="9">
        <f t="shared" si="119"/>
        <v>2000000</v>
      </c>
      <c r="H1086" s="19"/>
      <c r="I1086" s="8"/>
      <c r="J1086" s="19"/>
      <c r="K1086" s="9"/>
      <c r="L1086" s="9"/>
      <c r="M1086" s="7"/>
      <c r="N1086" s="9"/>
    </row>
    <row r="1087" spans="1:14">
      <c r="A1087" s="19">
        <v>5</v>
      </c>
      <c r="B1087" s="8" t="s">
        <v>402</v>
      </c>
      <c r="C1087" s="19">
        <v>1</v>
      </c>
      <c r="D1087" s="9">
        <v>1000000</v>
      </c>
      <c r="E1087" s="9">
        <f t="shared" si="118"/>
        <v>1000000</v>
      </c>
      <c r="F1087" s="7">
        <v>5</v>
      </c>
      <c r="G1087" s="9">
        <f t="shared" si="119"/>
        <v>200000</v>
      </c>
      <c r="H1087" s="19"/>
      <c r="I1087" s="8"/>
      <c r="J1087" s="19"/>
      <c r="K1087" s="9"/>
      <c r="L1087" s="9"/>
      <c r="M1087" s="7"/>
      <c r="N1087" s="9"/>
    </row>
    <row r="1088" spans="1:14">
      <c r="A1088" s="19">
        <v>6</v>
      </c>
      <c r="B1088" s="8" t="s">
        <v>403</v>
      </c>
      <c r="C1088" s="19">
        <v>1</v>
      </c>
      <c r="D1088" s="9">
        <v>1000000</v>
      </c>
      <c r="E1088" s="9">
        <f t="shared" si="118"/>
        <v>1000000</v>
      </c>
      <c r="F1088" s="7">
        <v>5</v>
      </c>
      <c r="G1088" s="9">
        <f t="shared" si="119"/>
        <v>200000</v>
      </c>
      <c r="H1088" s="19"/>
      <c r="I1088" s="8"/>
      <c r="J1088" s="19"/>
      <c r="K1088" s="9"/>
      <c r="L1088" s="9"/>
      <c r="M1088" s="7"/>
      <c r="N1088" s="9"/>
    </row>
    <row r="1089" spans="1:14">
      <c r="A1089" s="19">
        <v>7</v>
      </c>
      <c r="B1089" s="8" t="s">
        <v>488</v>
      </c>
      <c r="C1089" s="19">
        <v>1</v>
      </c>
      <c r="D1089" s="9">
        <v>1000000</v>
      </c>
      <c r="E1089" s="9">
        <f t="shared" si="118"/>
        <v>1000000</v>
      </c>
      <c r="F1089" s="7">
        <v>5</v>
      </c>
      <c r="G1089" s="9">
        <f t="shared" si="119"/>
        <v>200000</v>
      </c>
      <c r="H1089" s="19"/>
      <c r="I1089" s="8"/>
      <c r="J1089" s="19"/>
      <c r="K1089" s="9"/>
      <c r="L1089" s="9"/>
      <c r="M1089" s="7"/>
      <c r="N1089" s="9"/>
    </row>
    <row r="1090" spans="1:14">
      <c r="A1090" s="19">
        <v>8</v>
      </c>
      <c r="B1090" s="8" t="s">
        <v>347</v>
      </c>
      <c r="C1090" s="19">
        <v>6</v>
      </c>
      <c r="D1090" s="9">
        <v>1500000</v>
      </c>
      <c r="E1090" s="9">
        <f t="shared" si="118"/>
        <v>9000000</v>
      </c>
      <c r="F1090" s="7">
        <v>5</v>
      </c>
      <c r="G1090" s="9">
        <f t="shared" si="119"/>
        <v>1800000</v>
      </c>
      <c r="H1090" s="19"/>
      <c r="I1090" s="38"/>
      <c r="J1090" s="21"/>
      <c r="K1090" s="9"/>
      <c r="L1090" s="9"/>
      <c r="M1090" s="7"/>
      <c r="N1090" s="9"/>
    </row>
    <row r="1091" spans="1:14">
      <c r="A1091" s="19"/>
      <c r="B1091" s="8"/>
      <c r="C1091" s="19"/>
      <c r="D1091" s="9"/>
      <c r="E1091" s="9"/>
      <c r="F1091" s="7"/>
      <c r="G1091" s="9"/>
      <c r="H1091" s="19"/>
      <c r="I1091" s="38"/>
      <c r="J1091" s="21"/>
      <c r="K1091" s="9"/>
      <c r="L1091" s="9"/>
      <c r="M1091" s="7"/>
      <c r="N1091" s="9"/>
    </row>
    <row r="1092" spans="1:14">
      <c r="A1092" s="19"/>
      <c r="B1092" s="8"/>
      <c r="C1092" s="19"/>
      <c r="D1092" s="9"/>
      <c r="E1092" s="9"/>
      <c r="F1092" s="7"/>
      <c r="G1092" s="9"/>
      <c r="H1092" s="19"/>
      <c r="I1092" s="8"/>
      <c r="J1092" s="19"/>
      <c r="K1092" s="9"/>
      <c r="L1092" s="9"/>
      <c r="M1092" s="7"/>
      <c r="N1092" s="9"/>
    </row>
    <row r="1093" spans="1:14">
      <c r="A1093" s="19"/>
      <c r="B1093" s="8"/>
      <c r="C1093" s="19"/>
      <c r="D1093" s="9"/>
      <c r="E1093" s="9"/>
      <c r="F1093" s="7"/>
      <c r="G1093" s="9"/>
      <c r="H1093" s="19"/>
      <c r="I1093" s="8"/>
      <c r="J1093" s="19"/>
      <c r="K1093" s="9"/>
      <c r="L1093" s="9"/>
      <c r="M1093" s="7"/>
      <c r="N1093" s="9"/>
    </row>
    <row r="1094" spans="1:14">
      <c r="A1094" s="19">
        <v>12</v>
      </c>
      <c r="B1094" s="8" t="s">
        <v>484</v>
      </c>
      <c r="C1094" s="19">
        <v>1</v>
      </c>
      <c r="D1094" s="9">
        <v>2000000</v>
      </c>
      <c r="E1094" s="9">
        <f t="shared" si="118"/>
        <v>2000000</v>
      </c>
      <c r="F1094" s="7">
        <v>5</v>
      </c>
      <c r="G1094" s="9">
        <f t="shared" si="119"/>
        <v>400000</v>
      </c>
      <c r="H1094" s="19"/>
      <c r="I1094" s="8"/>
      <c r="J1094" s="19"/>
      <c r="K1094" s="9"/>
      <c r="L1094" s="9"/>
      <c r="M1094" s="7"/>
      <c r="N1094" s="9"/>
    </row>
    <row r="1095" spans="1:14">
      <c r="A1095" s="19">
        <v>13</v>
      </c>
      <c r="B1095" s="8" t="s">
        <v>342</v>
      </c>
      <c r="C1095" s="19">
        <v>1</v>
      </c>
      <c r="D1095" s="9">
        <v>200000</v>
      </c>
      <c r="E1095" s="9">
        <f t="shared" si="118"/>
        <v>200000</v>
      </c>
      <c r="F1095" s="7">
        <v>5</v>
      </c>
      <c r="G1095" s="9">
        <f t="shared" si="119"/>
        <v>40000</v>
      </c>
      <c r="H1095" s="19"/>
      <c r="I1095" s="8"/>
      <c r="J1095" s="19"/>
      <c r="K1095" s="9"/>
      <c r="L1095" s="9"/>
      <c r="M1095" s="7"/>
      <c r="N1095" s="9"/>
    </row>
    <row r="1096" spans="1:14">
      <c r="A1096" s="19">
        <v>14</v>
      </c>
      <c r="B1096" s="8" t="s">
        <v>97</v>
      </c>
      <c r="C1096" s="19">
        <v>1</v>
      </c>
      <c r="D1096" s="9">
        <v>100000</v>
      </c>
      <c r="E1096" s="9">
        <f t="shared" si="118"/>
        <v>100000</v>
      </c>
      <c r="F1096" s="7">
        <v>5</v>
      </c>
      <c r="G1096" s="9">
        <f t="shared" si="119"/>
        <v>20000</v>
      </c>
      <c r="H1096" s="19"/>
      <c r="I1096" s="8"/>
      <c r="J1096" s="19"/>
      <c r="K1096" s="9"/>
      <c r="L1096" s="9"/>
      <c r="M1096" s="7"/>
      <c r="N1096" s="9"/>
    </row>
    <row r="1097" spans="1:14">
      <c r="A1097" s="19"/>
      <c r="B1097" s="8"/>
      <c r="C1097" s="19"/>
      <c r="D1097" s="9"/>
      <c r="E1097" s="9"/>
      <c r="F1097" s="7"/>
      <c r="G1097" s="9"/>
      <c r="H1097" s="19"/>
      <c r="I1097" s="8"/>
      <c r="J1097" s="19"/>
      <c r="K1097" s="9"/>
      <c r="L1097" s="9"/>
      <c r="M1097" s="7"/>
      <c r="N1097" s="9"/>
    </row>
    <row r="1098" spans="1:14">
      <c r="A1098" s="19"/>
      <c r="B1098" s="8"/>
      <c r="C1098" s="19"/>
      <c r="D1098" s="9"/>
      <c r="E1098" s="9"/>
      <c r="F1098" s="7"/>
      <c r="G1098" s="9"/>
      <c r="H1098" s="19"/>
      <c r="I1098" s="8"/>
      <c r="J1098" s="19"/>
      <c r="K1098" s="9"/>
      <c r="L1098" s="9"/>
      <c r="M1098" s="7"/>
      <c r="N1098" s="9"/>
    </row>
    <row r="1099" spans="1:14">
      <c r="A1099" s="19"/>
      <c r="B1099" s="8"/>
      <c r="C1099" s="19"/>
      <c r="D1099" s="9"/>
      <c r="E1099" s="9"/>
      <c r="F1099" s="7"/>
      <c r="G1099" s="9"/>
      <c r="H1099" s="19"/>
      <c r="I1099" s="8"/>
      <c r="J1099" s="19"/>
      <c r="K1099" s="9"/>
      <c r="L1099" s="9"/>
      <c r="M1099" s="7"/>
      <c r="N1099" s="9"/>
    </row>
    <row r="1100" spans="1:14">
      <c r="A1100" s="19"/>
      <c r="B1100" s="8" t="s">
        <v>490</v>
      </c>
      <c r="C1100" s="19"/>
      <c r="D1100" s="9"/>
      <c r="E1100" s="9"/>
      <c r="F1100" s="7"/>
      <c r="G1100" s="9"/>
      <c r="H1100" s="19"/>
      <c r="I1100" s="8"/>
      <c r="J1100" s="19"/>
      <c r="K1100" s="9"/>
      <c r="L1100" s="9"/>
      <c r="M1100" s="7"/>
      <c r="N1100" s="9"/>
    </row>
    <row r="1101" spans="1:14">
      <c r="A1101" s="25">
        <v>1</v>
      </c>
      <c r="B1101" s="8" t="s">
        <v>491</v>
      </c>
      <c r="C1101" s="25">
        <v>26</v>
      </c>
      <c r="D1101" s="9">
        <v>5000000</v>
      </c>
      <c r="E1101" s="9">
        <f t="shared" ref="E1101:E1164" si="120">C1101*D1101</f>
        <v>130000000</v>
      </c>
      <c r="F1101" s="7">
        <v>5</v>
      </c>
      <c r="G1101" s="9">
        <f t="shared" ref="G1101:G1164" si="121">E1101/F1101</f>
        <v>26000000</v>
      </c>
      <c r="H1101" s="19"/>
      <c r="I1101" s="8"/>
      <c r="J1101" s="19"/>
      <c r="K1101" s="9"/>
      <c r="L1101" s="9"/>
      <c r="M1101" s="7"/>
      <c r="N1101" s="9"/>
    </row>
    <row r="1102" spans="1:14">
      <c r="A1102" s="25">
        <v>2</v>
      </c>
      <c r="B1102" s="8" t="s">
        <v>492</v>
      </c>
      <c r="C1102" s="25">
        <v>17</v>
      </c>
      <c r="D1102" s="9">
        <v>5000000</v>
      </c>
      <c r="E1102" s="9">
        <f t="shared" si="120"/>
        <v>85000000</v>
      </c>
      <c r="F1102" s="7">
        <v>5</v>
      </c>
      <c r="G1102" s="9">
        <f t="shared" si="121"/>
        <v>17000000</v>
      </c>
      <c r="H1102" s="19"/>
      <c r="I1102" s="38"/>
      <c r="J1102" s="21"/>
      <c r="K1102" s="9"/>
      <c r="L1102" s="9"/>
      <c r="M1102" s="7"/>
      <c r="N1102" s="9"/>
    </row>
    <row r="1103" spans="1:14">
      <c r="A1103" s="25">
        <v>3</v>
      </c>
      <c r="B1103" s="8" t="s">
        <v>493</v>
      </c>
      <c r="C1103" s="25">
        <v>43</v>
      </c>
      <c r="D1103" s="9">
        <v>700000</v>
      </c>
      <c r="E1103" s="9">
        <f t="shared" si="120"/>
        <v>30100000</v>
      </c>
      <c r="F1103" s="7">
        <v>5</v>
      </c>
      <c r="G1103" s="9">
        <f t="shared" si="121"/>
        <v>6020000</v>
      </c>
      <c r="H1103" s="19"/>
      <c r="I1103" s="38"/>
      <c r="J1103" s="21"/>
      <c r="K1103" s="9"/>
      <c r="L1103" s="9"/>
      <c r="M1103" s="7"/>
      <c r="N1103" s="9"/>
    </row>
    <row r="1104" spans="1:14">
      <c r="A1104" s="25">
        <v>4</v>
      </c>
      <c r="B1104" s="8" t="s">
        <v>289</v>
      </c>
      <c r="C1104" s="25">
        <v>2</v>
      </c>
      <c r="D1104" s="9">
        <v>5000000</v>
      </c>
      <c r="E1104" s="9">
        <f t="shared" si="120"/>
        <v>10000000</v>
      </c>
      <c r="F1104" s="7">
        <v>5</v>
      </c>
      <c r="G1104" s="9">
        <f t="shared" si="121"/>
        <v>2000000</v>
      </c>
      <c r="H1104" s="19"/>
      <c r="I1104" s="8"/>
      <c r="J1104" s="19"/>
      <c r="K1104" s="9"/>
      <c r="L1104" s="9"/>
      <c r="M1104" s="7"/>
      <c r="N1104" s="9"/>
    </row>
    <row r="1105" spans="1:14">
      <c r="A1105" s="25">
        <v>5</v>
      </c>
      <c r="B1105" s="8" t="s">
        <v>248</v>
      </c>
      <c r="C1105" s="25">
        <v>5</v>
      </c>
      <c r="D1105" s="9">
        <v>2500000</v>
      </c>
      <c r="E1105" s="9">
        <f t="shared" si="120"/>
        <v>12500000</v>
      </c>
      <c r="F1105" s="7">
        <v>5</v>
      </c>
      <c r="G1105" s="9">
        <f t="shared" si="121"/>
        <v>2500000</v>
      </c>
      <c r="H1105" s="19"/>
      <c r="I1105" s="8"/>
      <c r="J1105" s="19"/>
      <c r="K1105" s="9"/>
      <c r="L1105" s="9"/>
      <c r="M1105" s="7"/>
      <c r="N1105" s="9"/>
    </row>
    <row r="1106" spans="1:14">
      <c r="A1106" s="25"/>
      <c r="B1106" s="8"/>
      <c r="C1106" s="25"/>
      <c r="D1106" s="9"/>
      <c r="E1106" s="9"/>
      <c r="F1106" s="7"/>
      <c r="G1106" s="9"/>
      <c r="H1106" s="19"/>
      <c r="I1106" s="8"/>
      <c r="J1106" s="19"/>
      <c r="K1106" s="9"/>
      <c r="L1106" s="9"/>
      <c r="M1106" s="7"/>
      <c r="N1106" s="9"/>
    </row>
    <row r="1107" spans="1:14">
      <c r="A1107" s="25">
        <v>7</v>
      </c>
      <c r="B1107" s="8" t="s">
        <v>97</v>
      </c>
      <c r="C1107" s="25">
        <v>2</v>
      </c>
      <c r="D1107" s="9">
        <v>100000</v>
      </c>
      <c r="E1107" s="9">
        <f t="shared" si="120"/>
        <v>200000</v>
      </c>
      <c r="F1107" s="7">
        <v>5</v>
      </c>
      <c r="G1107" s="9">
        <f t="shared" si="121"/>
        <v>40000</v>
      </c>
      <c r="H1107" s="19"/>
      <c r="I1107" s="8"/>
      <c r="J1107" s="19"/>
      <c r="K1107" s="9"/>
      <c r="L1107" s="9"/>
      <c r="M1107" s="7"/>
      <c r="N1107" s="9"/>
    </row>
    <row r="1108" spans="1:14">
      <c r="A1108" s="25">
        <v>8</v>
      </c>
      <c r="B1108" s="8" t="s">
        <v>88</v>
      </c>
      <c r="C1108" s="25">
        <v>1</v>
      </c>
      <c r="D1108" s="9">
        <v>3000000</v>
      </c>
      <c r="E1108" s="9">
        <f t="shared" si="120"/>
        <v>3000000</v>
      </c>
      <c r="F1108" s="7">
        <v>5</v>
      </c>
      <c r="G1108" s="9">
        <f t="shared" si="121"/>
        <v>600000</v>
      </c>
      <c r="H1108" s="19"/>
      <c r="I1108" s="8"/>
      <c r="J1108" s="19"/>
      <c r="K1108" s="9"/>
      <c r="L1108" s="9"/>
      <c r="M1108" s="7"/>
      <c r="N1108" s="9"/>
    </row>
    <row r="1109" spans="1:14">
      <c r="A1109" s="25">
        <v>9</v>
      </c>
      <c r="B1109" s="8" t="s">
        <v>156</v>
      </c>
      <c r="C1109" s="25">
        <v>1</v>
      </c>
      <c r="D1109" s="9">
        <v>3500000</v>
      </c>
      <c r="E1109" s="9">
        <f t="shared" si="120"/>
        <v>3500000</v>
      </c>
      <c r="F1109" s="7">
        <v>5</v>
      </c>
      <c r="G1109" s="9">
        <f t="shared" si="121"/>
        <v>700000</v>
      </c>
      <c r="H1109" s="19"/>
      <c r="I1109" s="8"/>
      <c r="J1109" s="19"/>
      <c r="K1109" s="9"/>
      <c r="L1109" s="9"/>
      <c r="M1109" s="7"/>
      <c r="N1109" s="9"/>
    </row>
    <row r="1110" spans="1:14">
      <c r="A1110" s="25">
        <v>10</v>
      </c>
      <c r="B1110" s="8" t="s">
        <v>494</v>
      </c>
      <c r="C1110" s="25">
        <v>22</v>
      </c>
      <c r="D1110" s="9">
        <v>1000000</v>
      </c>
      <c r="E1110" s="9">
        <f t="shared" si="120"/>
        <v>22000000</v>
      </c>
      <c r="F1110" s="7">
        <v>5</v>
      </c>
      <c r="G1110" s="9">
        <f t="shared" si="121"/>
        <v>4400000</v>
      </c>
      <c r="H1110" s="19"/>
      <c r="I1110" s="8"/>
      <c r="J1110" s="19"/>
      <c r="K1110" s="9"/>
      <c r="L1110" s="9"/>
      <c r="M1110" s="7"/>
      <c r="N1110" s="9"/>
    </row>
    <row r="1111" spans="1:14">
      <c r="A1111" s="25">
        <v>11</v>
      </c>
      <c r="B1111" s="8" t="s">
        <v>495</v>
      </c>
      <c r="C1111" s="25">
        <v>8</v>
      </c>
      <c r="D1111" s="9">
        <v>1000000</v>
      </c>
      <c r="E1111" s="9">
        <f t="shared" si="120"/>
        <v>8000000</v>
      </c>
      <c r="F1111" s="7">
        <v>5</v>
      </c>
      <c r="G1111" s="9">
        <f t="shared" si="121"/>
        <v>1600000</v>
      </c>
      <c r="H1111" s="19"/>
      <c r="I1111" s="8"/>
      <c r="J1111" s="19"/>
      <c r="K1111" s="9"/>
      <c r="L1111" s="9"/>
      <c r="M1111" s="7"/>
      <c r="N1111" s="9"/>
    </row>
    <row r="1112" spans="1:14">
      <c r="A1112" s="25">
        <v>12</v>
      </c>
      <c r="B1112" s="8" t="s">
        <v>349</v>
      </c>
      <c r="C1112" s="25">
        <v>22</v>
      </c>
      <c r="D1112" s="9">
        <v>200000</v>
      </c>
      <c r="E1112" s="9">
        <f t="shared" si="120"/>
        <v>4400000</v>
      </c>
      <c r="F1112" s="7">
        <v>5</v>
      </c>
      <c r="G1112" s="9">
        <f t="shared" si="121"/>
        <v>880000</v>
      </c>
      <c r="H1112" s="19"/>
      <c r="I1112" s="8"/>
      <c r="J1112" s="19"/>
      <c r="K1112" s="9"/>
      <c r="L1112" s="9"/>
      <c r="M1112" s="7"/>
      <c r="N1112" s="9"/>
    </row>
    <row r="1113" spans="1:14">
      <c r="A1113" s="25">
        <v>13</v>
      </c>
      <c r="B1113" s="8" t="s">
        <v>496</v>
      </c>
      <c r="C1113" s="25">
        <v>3</v>
      </c>
      <c r="D1113" s="9">
        <v>2500000</v>
      </c>
      <c r="E1113" s="9">
        <f t="shared" si="120"/>
        <v>7500000</v>
      </c>
      <c r="F1113" s="7">
        <v>5</v>
      </c>
      <c r="G1113" s="9">
        <f t="shared" si="121"/>
        <v>1500000</v>
      </c>
      <c r="H1113" s="19"/>
      <c r="I1113" s="8"/>
      <c r="J1113" s="19"/>
      <c r="K1113" s="9"/>
      <c r="L1113" s="9"/>
      <c r="M1113" s="7"/>
      <c r="N1113" s="9"/>
    </row>
    <row r="1114" spans="1:14">
      <c r="A1114" s="25">
        <v>14</v>
      </c>
      <c r="B1114" s="8" t="s">
        <v>497</v>
      </c>
      <c r="C1114" s="25">
        <v>1</v>
      </c>
      <c r="D1114" s="9">
        <v>35000000</v>
      </c>
      <c r="E1114" s="9">
        <f t="shared" si="120"/>
        <v>35000000</v>
      </c>
      <c r="F1114" s="7">
        <v>5</v>
      </c>
      <c r="G1114" s="9">
        <f t="shared" si="121"/>
        <v>7000000</v>
      </c>
      <c r="H1114" s="19"/>
      <c r="I1114" s="38"/>
      <c r="J1114" s="21"/>
      <c r="K1114" s="9"/>
      <c r="L1114" s="9"/>
      <c r="M1114" s="7"/>
      <c r="N1114" s="9"/>
    </row>
    <row r="1115" spans="1:14">
      <c r="A1115" s="25">
        <v>15</v>
      </c>
      <c r="B1115" s="43" t="s">
        <v>347</v>
      </c>
      <c r="C1115" s="25">
        <v>4</v>
      </c>
      <c r="D1115" s="9">
        <v>1500000</v>
      </c>
      <c r="E1115" s="9">
        <f t="shared" si="120"/>
        <v>6000000</v>
      </c>
      <c r="F1115" s="7">
        <v>5</v>
      </c>
      <c r="G1115" s="9">
        <f t="shared" si="121"/>
        <v>1200000</v>
      </c>
      <c r="H1115" s="19"/>
      <c r="I1115" s="38"/>
      <c r="J1115" s="21"/>
      <c r="K1115" s="9"/>
      <c r="L1115" s="9"/>
      <c r="M1115" s="7"/>
      <c r="N1115" s="9"/>
    </row>
    <row r="1116" spans="1:14">
      <c r="A1116" s="25">
        <v>16</v>
      </c>
      <c r="B1116" s="43" t="s">
        <v>494</v>
      </c>
      <c r="C1116" s="25">
        <v>1</v>
      </c>
      <c r="D1116" s="9">
        <v>1000000</v>
      </c>
      <c r="E1116" s="9">
        <f t="shared" si="120"/>
        <v>1000000</v>
      </c>
      <c r="F1116" s="7">
        <v>5</v>
      </c>
      <c r="G1116" s="9">
        <f t="shared" si="121"/>
        <v>200000</v>
      </c>
      <c r="H1116" s="19"/>
      <c r="I1116" s="38"/>
      <c r="J1116" s="21"/>
      <c r="K1116" s="9"/>
      <c r="L1116" s="9"/>
      <c r="M1116" s="7"/>
      <c r="N1116" s="9"/>
    </row>
    <row r="1117" spans="1:14">
      <c r="A1117" s="25">
        <v>17</v>
      </c>
      <c r="B1117" s="43" t="s">
        <v>498</v>
      </c>
      <c r="C1117" s="25">
        <v>2</v>
      </c>
      <c r="D1117" s="9">
        <v>5000000</v>
      </c>
      <c r="E1117" s="9">
        <f t="shared" si="120"/>
        <v>10000000</v>
      </c>
      <c r="F1117" s="7">
        <v>5</v>
      </c>
      <c r="G1117" s="9">
        <f t="shared" si="121"/>
        <v>2000000</v>
      </c>
      <c r="H1117" s="19"/>
      <c r="I1117" s="8"/>
      <c r="J1117" s="19"/>
      <c r="K1117" s="9"/>
      <c r="L1117" s="9"/>
      <c r="M1117" s="7"/>
      <c r="N1117" s="9"/>
    </row>
    <row r="1118" spans="1:14">
      <c r="A1118" s="25">
        <v>18</v>
      </c>
      <c r="B1118" s="43" t="s">
        <v>499</v>
      </c>
      <c r="C1118" s="25">
        <v>1</v>
      </c>
      <c r="D1118" s="9">
        <v>170000000</v>
      </c>
      <c r="E1118" s="9">
        <f t="shared" si="120"/>
        <v>170000000</v>
      </c>
      <c r="F1118" s="7">
        <v>5</v>
      </c>
      <c r="G1118" s="9">
        <f t="shared" si="121"/>
        <v>34000000</v>
      </c>
      <c r="H1118" s="19"/>
      <c r="I1118" s="8"/>
      <c r="J1118" s="19"/>
      <c r="K1118" s="9"/>
      <c r="L1118" s="9"/>
      <c r="M1118" s="7"/>
      <c r="N1118" s="9"/>
    </row>
    <row r="1119" spans="1:14">
      <c r="A1119" s="25">
        <v>19</v>
      </c>
      <c r="B1119" s="43" t="s">
        <v>500</v>
      </c>
      <c r="C1119" s="25">
        <v>2</v>
      </c>
      <c r="D1119" s="9">
        <v>100000000</v>
      </c>
      <c r="E1119" s="9">
        <f t="shared" si="120"/>
        <v>200000000</v>
      </c>
      <c r="F1119" s="7">
        <v>5</v>
      </c>
      <c r="G1119" s="9">
        <f t="shared" si="121"/>
        <v>40000000</v>
      </c>
      <c r="H1119" s="19"/>
      <c r="I1119" s="8"/>
      <c r="J1119" s="19"/>
      <c r="K1119" s="9"/>
      <c r="L1119" s="9"/>
      <c r="M1119" s="7"/>
      <c r="N1119" s="9"/>
    </row>
    <row r="1120" spans="1:14">
      <c r="A1120" s="25">
        <v>20</v>
      </c>
      <c r="B1120" s="43" t="s">
        <v>491</v>
      </c>
      <c r="C1120" s="25">
        <v>10</v>
      </c>
      <c r="D1120" s="9">
        <v>5000000</v>
      </c>
      <c r="E1120" s="9">
        <f t="shared" si="120"/>
        <v>50000000</v>
      </c>
      <c r="F1120" s="7">
        <v>5</v>
      </c>
      <c r="G1120" s="9">
        <f t="shared" si="121"/>
        <v>10000000</v>
      </c>
      <c r="H1120" s="19"/>
      <c r="I1120" s="8"/>
      <c r="J1120" s="19"/>
      <c r="K1120" s="9"/>
      <c r="L1120" s="9"/>
      <c r="M1120" s="7"/>
      <c r="N1120" s="9"/>
    </row>
    <row r="1121" spans="1:14">
      <c r="A1121" s="25">
        <v>21</v>
      </c>
      <c r="B1121" s="43" t="s">
        <v>491</v>
      </c>
      <c r="C1121" s="25">
        <v>5</v>
      </c>
      <c r="D1121" s="9">
        <v>5000000</v>
      </c>
      <c r="E1121" s="9">
        <f t="shared" si="120"/>
        <v>25000000</v>
      </c>
      <c r="F1121" s="7">
        <v>5</v>
      </c>
      <c r="G1121" s="9">
        <f t="shared" si="121"/>
        <v>5000000</v>
      </c>
      <c r="H1121" s="19"/>
      <c r="I1121" s="8"/>
      <c r="J1121" s="19"/>
      <c r="K1121" s="9"/>
      <c r="L1121" s="9"/>
      <c r="M1121" s="7"/>
      <c r="N1121" s="9"/>
    </row>
    <row r="1122" spans="1:14">
      <c r="A1122" s="25">
        <v>22</v>
      </c>
      <c r="B1122" s="43" t="s">
        <v>491</v>
      </c>
      <c r="C1122" s="25">
        <v>5</v>
      </c>
      <c r="D1122" s="9">
        <v>5000000</v>
      </c>
      <c r="E1122" s="9">
        <f t="shared" si="120"/>
        <v>25000000</v>
      </c>
      <c r="F1122" s="7">
        <v>5</v>
      </c>
      <c r="G1122" s="9">
        <f t="shared" si="121"/>
        <v>5000000</v>
      </c>
      <c r="H1122" s="19"/>
      <c r="I1122" s="8"/>
      <c r="J1122" s="19"/>
      <c r="K1122" s="9"/>
      <c r="L1122" s="9"/>
      <c r="M1122" s="7"/>
      <c r="N1122" s="9"/>
    </row>
    <row r="1123" spans="1:14">
      <c r="A1123" s="25">
        <v>23</v>
      </c>
      <c r="B1123" s="43" t="s">
        <v>491</v>
      </c>
      <c r="C1123" s="25">
        <v>3</v>
      </c>
      <c r="D1123" s="9">
        <v>5000000</v>
      </c>
      <c r="E1123" s="9">
        <f t="shared" si="120"/>
        <v>15000000</v>
      </c>
      <c r="F1123" s="7">
        <v>5</v>
      </c>
      <c r="G1123" s="9">
        <f t="shared" si="121"/>
        <v>3000000</v>
      </c>
      <c r="H1123" s="19"/>
      <c r="I1123" s="8"/>
      <c r="J1123" s="19"/>
      <c r="K1123" s="9"/>
      <c r="L1123" s="9"/>
      <c r="M1123" s="7"/>
      <c r="N1123" s="9"/>
    </row>
    <row r="1124" spans="1:14">
      <c r="A1124" s="25">
        <v>24</v>
      </c>
      <c r="B1124" s="43" t="s">
        <v>491</v>
      </c>
      <c r="C1124" s="25">
        <v>5</v>
      </c>
      <c r="D1124" s="9">
        <v>5000000</v>
      </c>
      <c r="E1124" s="9">
        <f t="shared" si="120"/>
        <v>25000000</v>
      </c>
      <c r="F1124" s="7">
        <v>5</v>
      </c>
      <c r="G1124" s="9">
        <f t="shared" si="121"/>
        <v>5000000</v>
      </c>
      <c r="H1124" s="19"/>
      <c r="I1124" s="8"/>
      <c r="J1124" s="19"/>
      <c r="K1124" s="9"/>
      <c r="L1124" s="9"/>
      <c r="M1124" s="7"/>
      <c r="N1124" s="9"/>
    </row>
    <row r="1125" spans="1:14">
      <c r="A1125" s="25">
        <v>25</v>
      </c>
      <c r="B1125" s="43" t="s">
        <v>491</v>
      </c>
      <c r="C1125" s="25">
        <v>2</v>
      </c>
      <c r="D1125" s="9">
        <v>5000000</v>
      </c>
      <c r="E1125" s="9">
        <f t="shared" si="120"/>
        <v>10000000</v>
      </c>
      <c r="F1125" s="7">
        <v>5</v>
      </c>
      <c r="G1125" s="9">
        <f t="shared" si="121"/>
        <v>2000000</v>
      </c>
      <c r="H1125" s="19"/>
      <c r="I1125" s="8"/>
      <c r="J1125" s="19"/>
      <c r="K1125" s="9"/>
      <c r="L1125" s="9"/>
      <c r="M1125" s="7"/>
      <c r="N1125" s="9"/>
    </row>
    <row r="1126" spans="1:14">
      <c r="A1126" s="25">
        <v>26</v>
      </c>
      <c r="B1126" s="43" t="s">
        <v>493</v>
      </c>
      <c r="C1126" s="25">
        <v>18</v>
      </c>
      <c r="D1126" s="9">
        <v>900000</v>
      </c>
      <c r="E1126" s="9">
        <f t="shared" si="120"/>
        <v>16200000</v>
      </c>
      <c r="F1126" s="7">
        <v>5</v>
      </c>
      <c r="G1126" s="9">
        <f t="shared" si="121"/>
        <v>3240000</v>
      </c>
      <c r="H1126" s="19"/>
      <c r="I1126" s="8"/>
      <c r="J1126" s="19"/>
      <c r="K1126" s="9"/>
      <c r="L1126" s="9"/>
      <c r="M1126" s="7"/>
      <c r="N1126" s="9"/>
    </row>
    <row r="1127" spans="1:14">
      <c r="A1127" s="25">
        <v>27</v>
      </c>
      <c r="B1127" s="43" t="s">
        <v>493</v>
      </c>
      <c r="C1127" s="25">
        <v>23</v>
      </c>
      <c r="D1127" s="9">
        <v>900000</v>
      </c>
      <c r="E1127" s="9">
        <f t="shared" si="120"/>
        <v>20700000</v>
      </c>
      <c r="F1127" s="7">
        <v>5</v>
      </c>
      <c r="G1127" s="9">
        <f t="shared" si="121"/>
        <v>4140000</v>
      </c>
      <c r="H1127" s="19"/>
      <c r="I1127" s="8"/>
      <c r="J1127" s="19"/>
      <c r="K1127" s="9"/>
      <c r="L1127" s="9"/>
      <c r="M1127" s="7"/>
      <c r="N1127" s="9"/>
    </row>
    <row r="1128" spans="1:14">
      <c r="A1128" s="25">
        <v>28</v>
      </c>
      <c r="B1128" s="43" t="s">
        <v>501</v>
      </c>
      <c r="C1128" s="25">
        <v>1</v>
      </c>
      <c r="D1128" s="9">
        <v>2500000</v>
      </c>
      <c r="E1128" s="9">
        <f t="shared" si="120"/>
        <v>2500000</v>
      </c>
      <c r="F1128" s="7">
        <v>5</v>
      </c>
      <c r="G1128" s="9">
        <f t="shared" si="121"/>
        <v>500000</v>
      </c>
      <c r="H1128" s="19"/>
      <c r="I1128" s="8"/>
      <c r="J1128" s="19"/>
      <c r="K1128" s="9"/>
      <c r="L1128" s="9"/>
      <c r="M1128" s="7"/>
      <c r="N1128" s="9"/>
    </row>
    <row r="1129" spans="1:14">
      <c r="A1129" s="25">
        <v>29</v>
      </c>
      <c r="B1129" s="43" t="s">
        <v>502</v>
      </c>
      <c r="C1129" s="25">
        <v>3</v>
      </c>
      <c r="D1129" s="9">
        <v>3000000</v>
      </c>
      <c r="E1129" s="9">
        <f t="shared" si="120"/>
        <v>9000000</v>
      </c>
      <c r="F1129" s="7">
        <v>5</v>
      </c>
      <c r="G1129" s="9">
        <f t="shared" si="121"/>
        <v>1800000</v>
      </c>
      <c r="H1129" s="19"/>
      <c r="I1129" s="8"/>
      <c r="J1129" s="19"/>
      <c r="K1129" s="9"/>
      <c r="L1129" s="9"/>
      <c r="M1129" s="7"/>
      <c r="N1129" s="9"/>
    </row>
    <row r="1130" spans="1:14">
      <c r="A1130" s="25">
        <v>30</v>
      </c>
      <c r="B1130" s="43" t="s">
        <v>503</v>
      </c>
      <c r="C1130" s="25">
        <v>2</v>
      </c>
      <c r="D1130" s="9">
        <v>3000000</v>
      </c>
      <c r="E1130" s="9">
        <f t="shared" si="120"/>
        <v>6000000</v>
      </c>
      <c r="F1130" s="7">
        <v>5</v>
      </c>
      <c r="G1130" s="9">
        <f t="shared" si="121"/>
        <v>1200000</v>
      </c>
      <c r="H1130" s="19"/>
      <c r="I1130" s="38"/>
      <c r="J1130" s="21"/>
      <c r="K1130" s="9"/>
      <c r="L1130" s="9"/>
      <c r="M1130" s="7"/>
      <c r="N1130" s="9"/>
    </row>
    <row r="1131" spans="1:14">
      <c r="A1131" s="25">
        <v>31</v>
      </c>
      <c r="B1131" s="43" t="s">
        <v>176</v>
      </c>
      <c r="C1131" s="25">
        <v>1</v>
      </c>
      <c r="D1131" s="9">
        <v>6000000</v>
      </c>
      <c r="E1131" s="9">
        <f t="shared" si="120"/>
        <v>6000000</v>
      </c>
      <c r="F1131" s="7">
        <v>5</v>
      </c>
      <c r="G1131" s="9">
        <f t="shared" si="121"/>
        <v>1200000</v>
      </c>
      <c r="H1131" s="19"/>
      <c r="I1131" s="38"/>
      <c r="J1131" s="21"/>
      <c r="K1131" s="9"/>
      <c r="L1131" s="9"/>
      <c r="M1131" s="7"/>
      <c r="N1131" s="9"/>
    </row>
    <row r="1132" spans="1:14">
      <c r="A1132" s="25">
        <v>32</v>
      </c>
      <c r="B1132" s="43" t="s">
        <v>176</v>
      </c>
      <c r="C1132" s="25">
        <v>1</v>
      </c>
      <c r="D1132" s="9">
        <v>6000000</v>
      </c>
      <c r="E1132" s="9">
        <f t="shared" si="120"/>
        <v>6000000</v>
      </c>
      <c r="F1132" s="7">
        <v>5</v>
      </c>
      <c r="G1132" s="9">
        <f t="shared" si="121"/>
        <v>1200000</v>
      </c>
      <c r="H1132" s="19"/>
      <c r="I1132" s="38" t="s">
        <v>573</v>
      </c>
      <c r="J1132" s="21"/>
      <c r="K1132" s="9"/>
      <c r="L1132" s="9"/>
      <c r="M1132" s="7"/>
      <c r="N1132" s="9"/>
    </row>
    <row r="1133" spans="1:14">
      <c r="A1133" s="25">
        <v>33</v>
      </c>
      <c r="B1133" s="43" t="s">
        <v>176</v>
      </c>
      <c r="C1133" s="25">
        <v>1</v>
      </c>
      <c r="D1133" s="9">
        <v>6000000</v>
      </c>
      <c r="E1133" s="9">
        <f t="shared" si="120"/>
        <v>6000000</v>
      </c>
      <c r="F1133" s="7">
        <v>5</v>
      </c>
      <c r="G1133" s="9">
        <f t="shared" si="121"/>
        <v>1200000</v>
      </c>
      <c r="H1133" s="19"/>
      <c r="I1133" s="8"/>
      <c r="J1133" s="19"/>
      <c r="K1133" s="9"/>
      <c r="L1133" s="9"/>
      <c r="M1133" s="7"/>
      <c r="N1133" s="9"/>
    </row>
    <row r="1134" spans="1:14">
      <c r="A1134" s="25">
        <v>34</v>
      </c>
      <c r="B1134" s="8" t="s">
        <v>504</v>
      </c>
      <c r="C1134" s="25">
        <v>1</v>
      </c>
      <c r="D1134" s="9">
        <v>2000000</v>
      </c>
      <c r="E1134" s="9">
        <f t="shared" si="120"/>
        <v>2000000</v>
      </c>
      <c r="F1134" s="7">
        <v>5</v>
      </c>
      <c r="G1134" s="9">
        <f t="shared" si="121"/>
        <v>400000</v>
      </c>
      <c r="H1134" s="19"/>
      <c r="I1134" s="8"/>
      <c r="J1134" s="19"/>
      <c r="K1134" s="9"/>
      <c r="L1134" s="9"/>
      <c r="M1134" s="7"/>
      <c r="N1134" s="9"/>
    </row>
    <row r="1135" spans="1:14">
      <c r="A1135" s="25">
        <v>35</v>
      </c>
      <c r="B1135" s="43" t="s">
        <v>505</v>
      </c>
      <c r="C1135" s="25">
        <v>1</v>
      </c>
      <c r="D1135" s="9">
        <v>2500000</v>
      </c>
      <c r="E1135" s="9">
        <f t="shared" si="120"/>
        <v>2500000</v>
      </c>
      <c r="F1135" s="7">
        <v>5</v>
      </c>
      <c r="G1135" s="9">
        <f t="shared" si="121"/>
        <v>500000</v>
      </c>
      <c r="H1135" s="19"/>
      <c r="I1135" s="8"/>
      <c r="J1135" s="19"/>
      <c r="K1135" s="9"/>
      <c r="L1135" s="9"/>
      <c r="M1135" s="7"/>
      <c r="N1135" s="9"/>
    </row>
    <row r="1136" spans="1:14">
      <c r="A1136" s="25">
        <v>36</v>
      </c>
      <c r="B1136" s="43" t="s">
        <v>506</v>
      </c>
      <c r="C1136" s="25">
        <v>1</v>
      </c>
      <c r="D1136" s="9">
        <v>2500000</v>
      </c>
      <c r="E1136" s="9">
        <f t="shared" si="120"/>
        <v>2500000</v>
      </c>
      <c r="F1136" s="7">
        <v>5</v>
      </c>
      <c r="G1136" s="9">
        <f t="shared" si="121"/>
        <v>500000</v>
      </c>
      <c r="H1136" s="19"/>
      <c r="I1136" s="8"/>
      <c r="J1136" s="19"/>
      <c r="K1136" s="9"/>
      <c r="L1136" s="9"/>
      <c r="M1136" s="7"/>
      <c r="N1136" s="9"/>
    </row>
    <row r="1137" spans="1:14">
      <c r="A1137" s="25">
        <v>37</v>
      </c>
      <c r="B1137" s="43" t="s">
        <v>507</v>
      </c>
      <c r="C1137" s="25">
        <v>4</v>
      </c>
      <c r="D1137" s="9">
        <v>900000</v>
      </c>
      <c r="E1137" s="9">
        <f t="shared" si="120"/>
        <v>3600000</v>
      </c>
      <c r="F1137" s="7">
        <v>5</v>
      </c>
      <c r="G1137" s="9">
        <f t="shared" si="121"/>
        <v>720000</v>
      </c>
      <c r="H1137" s="19"/>
      <c r="I1137" s="8"/>
      <c r="J1137" s="19"/>
      <c r="K1137" s="9"/>
      <c r="L1137" s="9"/>
      <c r="M1137" s="7"/>
      <c r="N1137" s="9"/>
    </row>
    <row r="1138" spans="1:14">
      <c r="A1138" s="25">
        <v>38</v>
      </c>
      <c r="B1138" s="8" t="s">
        <v>508</v>
      </c>
      <c r="C1138" s="25">
        <v>1</v>
      </c>
      <c r="D1138" s="9">
        <v>500000</v>
      </c>
      <c r="E1138" s="9">
        <f t="shared" si="120"/>
        <v>500000</v>
      </c>
      <c r="F1138" s="7">
        <v>5</v>
      </c>
      <c r="G1138" s="9">
        <f t="shared" si="121"/>
        <v>100000</v>
      </c>
      <c r="H1138" s="19"/>
      <c r="I1138" s="8"/>
      <c r="J1138" s="19"/>
      <c r="K1138" s="9"/>
      <c r="L1138" s="9"/>
      <c r="M1138" s="7"/>
      <c r="N1138" s="9"/>
    </row>
    <row r="1139" spans="1:14">
      <c r="A1139" s="25">
        <v>39</v>
      </c>
      <c r="B1139" s="8" t="s">
        <v>509</v>
      </c>
      <c r="C1139" s="25">
        <v>1</v>
      </c>
      <c r="D1139" s="9">
        <v>5000000</v>
      </c>
      <c r="E1139" s="9">
        <f t="shared" si="120"/>
        <v>5000000</v>
      </c>
      <c r="F1139" s="7">
        <v>5</v>
      </c>
      <c r="G1139" s="9">
        <f t="shared" si="121"/>
        <v>1000000</v>
      </c>
      <c r="H1139" s="19"/>
      <c r="I1139" s="8"/>
      <c r="J1139" s="19"/>
      <c r="K1139" s="9"/>
      <c r="L1139" s="9"/>
      <c r="M1139" s="7"/>
      <c r="N1139" s="9"/>
    </row>
    <row r="1140" spans="1:14">
      <c r="A1140" s="25">
        <v>40</v>
      </c>
      <c r="B1140" s="8" t="s">
        <v>510</v>
      </c>
      <c r="C1140" s="25">
        <v>5</v>
      </c>
      <c r="D1140" s="9">
        <v>500000</v>
      </c>
      <c r="E1140" s="9">
        <f t="shared" si="120"/>
        <v>2500000</v>
      </c>
      <c r="F1140" s="7">
        <v>5</v>
      </c>
      <c r="G1140" s="9">
        <f t="shared" si="121"/>
        <v>500000</v>
      </c>
      <c r="H1140" s="19"/>
      <c r="I1140" s="8"/>
      <c r="J1140" s="19"/>
      <c r="K1140" s="9"/>
      <c r="L1140" s="9"/>
      <c r="M1140" s="7"/>
      <c r="N1140" s="9"/>
    </row>
    <row r="1141" spans="1:14">
      <c r="A1141" s="25">
        <v>41</v>
      </c>
      <c r="B1141" s="8" t="s">
        <v>511</v>
      </c>
      <c r="C1141" s="25">
        <v>4</v>
      </c>
      <c r="D1141" s="9">
        <v>2000000</v>
      </c>
      <c r="E1141" s="9">
        <f t="shared" si="120"/>
        <v>8000000</v>
      </c>
      <c r="F1141" s="7">
        <v>5</v>
      </c>
      <c r="G1141" s="9">
        <f t="shared" si="121"/>
        <v>1600000</v>
      </c>
      <c r="H1141" s="19"/>
      <c r="I1141" s="8"/>
      <c r="J1141" s="19"/>
      <c r="K1141" s="9"/>
      <c r="L1141" s="9"/>
      <c r="M1141" s="7"/>
      <c r="N1141" s="9"/>
    </row>
    <row r="1142" spans="1:14">
      <c r="A1142" s="25">
        <v>42</v>
      </c>
      <c r="B1142" s="8" t="s">
        <v>511</v>
      </c>
      <c r="C1142" s="25">
        <v>1</v>
      </c>
      <c r="D1142" s="9">
        <v>2000000</v>
      </c>
      <c r="E1142" s="9">
        <f t="shared" si="120"/>
        <v>2000000</v>
      </c>
      <c r="F1142" s="7">
        <v>5</v>
      </c>
      <c r="G1142" s="9">
        <f t="shared" si="121"/>
        <v>400000</v>
      </c>
      <c r="H1142" s="19"/>
      <c r="I1142" s="8"/>
      <c r="J1142" s="19"/>
      <c r="K1142" s="9"/>
      <c r="L1142" s="9"/>
      <c r="M1142" s="7"/>
      <c r="N1142" s="9"/>
    </row>
    <row r="1143" spans="1:14">
      <c r="A1143" s="25">
        <v>43</v>
      </c>
      <c r="B1143" s="8" t="s">
        <v>504</v>
      </c>
      <c r="C1143" s="25">
        <v>1</v>
      </c>
      <c r="D1143" s="9">
        <v>2000000</v>
      </c>
      <c r="E1143" s="9">
        <f t="shared" si="120"/>
        <v>2000000</v>
      </c>
      <c r="F1143" s="7">
        <v>5</v>
      </c>
      <c r="G1143" s="9">
        <f t="shared" si="121"/>
        <v>400000</v>
      </c>
      <c r="H1143" s="19"/>
      <c r="I1143" s="8"/>
      <c r="J1143" s="19"/>
      <c r="K1143" s="9"/>
      <c r="L1143" s="9"/>
      <c r="M1143" s="7"/>
      <c r="N1143" s="9"/>
    </row>
    <row r="1144" spans="1:14">
      <c r="A1144" s="25">
        <v>44</v>
      </c>
      <c r="B1144" s="8" t="s">
        <v>235</v>
      </c>
      <c r="C1144" s="25">
        <v>2</v>
      </c>
      <c r="D1144" s="9">
        <v>2000000</v>
      </c>
      <c r="E1144" s="9">
        <f t="shared" si="120"/>
        <v>4000000</v>
      </c>
      <c r="F1144" s="7">
        <v>5</v>
      </c>
      <c r="G1144" s="9">
        <f t="shared" si="121"/>
        <v>800000</v>
      </c>
      <c r="H1144" s="19"/>
      <c r="I1144" s="8"/>
      <c r="J1144" s="19"/>
      <c r="K1144" s="9"/>
      <c r="L1144" s="9"/>
      <c r="M1144" s="7"/>
      <c r="N1144" s="9"/>
    </row>
    <row r="1145" spans="1:14">
      <c r="A1145" s="25">
        <v>45</v>
      </c>
      <c r="B1145" s="8" t="s">
        <v>512</v>
      </c>
      <c r="C1145" s="25">
        <v>1</v>
      </c>
      <c r="D1145" s="9">
        <v>500000</v>
      </c>
      <c r="E1145" s="9">
        <f t="shared" si="120"/>
        <v>500000</v>
      </c>
      <c r="F1145" s="7">
        <v>5</v>
      </c>
      <c r="G1145" s="9">
        <f t="shared" si="121"/>
        <v>100000</v>
      </c>
      <c r="H1145" s="19">
        <v>13</v>
      </c>
      <c r="I1145" s="8" t="s">
        <v>413</v>
      </c>
      <c r="J1145" s="19">
        <v>1</v>
      </c>
      <c r="K1145" s="9">
        <v>12500000</v>
      </c>
      <c r="L1145" s="9">
        <f t="shared" ref="L1145" si="122">J1145*K1145</f>
        <v>12500000</v>
      </c>
      <c r="M1145" s="7">
        <v>5</v>
      </c>
      <c r="N1145" s="9">
        <f t="shared" ref="N1145" si="123">L1145/M1145</f>
        <v>2500000</v>
      </c>
    </row>
    <row r="1146" spans="1:14">
      <c r="A1146" s="25">
        <v>46</v>
      </c>
      <c r="B1146" s="8" t="s">
        <v>285</v>
      </c>
      <c r="C1146" s="25">
        <v>1</v>
      </c>
      <c r="D1146" s="9">
        <v>4000000</v>
      </c>
      <c r="E1146" s="9">
        <f t="shared" si="120"/>
        <v>4000000</v>
      </c>
      <c r="F1146" s="7">
        <v>5</v>
      </c>
      <c r="G1146" s="9">
        <f t="shared" si="121"/>
        <v>800000</v>
      </c>
      <c r="H1146" s="19"/>
      <c r="I1146" s="38"/>
      <c r="J1146" s="21"/>
      <c r="K1146" s="9"/>
      <c r="L1146" s="9"/>
      <c r="M1146" s="7"/>
      <c r="N1146" s="9"/>
    </row>
    <row r="1147" spans="1:14">
      <c r="A1147" s="25"/>
      <c r="B1147" s="8"/>
      <c r="C1147" s="25"/>
      <c r="D1147" s="9"/>
      <c r="E1147" s="9"/>
      <c r="F1147" s="7"/>
      <c r="G1147" s="9"/>
      <c r="H1147" s="19"/>
      <c r="I1147" s="38"/>
      <c r="J1147" s="21"/>
      <c r="K1147" s="9"/>
      <c r="L1147" s="9"/>
      <c r="M1147" s="7"/>
      <c r="N1147" s="9"/>
    </row>
    <row r="1148" spans="1:14">
      <c r="A1148" s="25">
        <v>48</v>
      </c>
      <c r="B1148" s="8" t="s">
        <v>221</v>
      </c>
      <c r="C1148" s="25">
        <v>1</v>
      </c>
      <c r="D1148" s="9">
        <v>5000000</v>
      </c>
      <c r="E1148" s="9">
        <f t="shared" si="120"/>
        <v>5000000</v>
      </c>
      <c r="F1148" s="7">
        <v>5</v>
      </c>
      <c r="G1148" s="9">
        <f t="shared" si="121"/>
        <v>1000000</v>
      </c>
      <c r="H1148" s="19"/>
      <c r="I1148" s="38"/>
      <c r="J1148" s="21"/>
      <c r="K1148" s="9"/>
      <c r="L1148" s="9"/>
      <c r="M1148" s="7"/>
      <c r="N1148" s="9"/>
    </row>
    <row r="1149" spans="1:14">
      <c r="A1149" s="25"/>
      <c r="B1149" s="8"/>
      <c r="C1149" s="25"/>
      <c r="D1149" s="9"/>
      <c r="E1149" s="9"/>
      <c r="F1149" s="7"/>
      <c r="G1149" s="9"/>
      <c r="H1149" s="19"/>
      <c r="I1149" s="8"/>
      <c r="J1149" s="19"/>
      <c r="K1149" s="9"/>
      <c r="L1149" s="9"/>
      <c r="M1149" s="7"/>
      <c r="N1149" s="9"/>
    </row>
    <row r="1150" spans="1:14">
      <c r="A1150" s="25"/>
      <c r="B1150" s="8"/>
      <c r="C1150" s="25"/>
      <c r="D1150" s="9"/>
      <c r="E1150" s="9"/>
      <c r="F1150" s="7"/>
      <c r="G1150" s="9"/>
      <c r="H1150" s="19"/>
      <c r="I1150" s="8"/>
      <c r="J1150" s="19"/>
      <c r="K1150" s="9"/>
      <c r="L1150" s="9"/>
      <c r="M1150" s="7"/>
      <c r="N1150" s="9"/>
    </row>
    <row r="1151" spans="1:14">
      <c r="A1151" s="25">
        <v>51</v>
      </c>
      <c r="B1151" s="8" t="s">
        <v>516</v>
      </c>
      <c r="C1151" s="25">
        <v>2</v>
      </c>
      <c r="D1151" s="9">
        <v>4500000</v>
      </c>
      <c r="E1151" s="9">
        <f t="shared" si="120"/>
        <v>9000000</v>
      </c>
      <c r="F1151" s="7">
        <v>5</v>
      </c>
      <c r="G1151" s="9">
        <f t="shared" si="121"/>
        <v>1800000</v>
      </c>
      <c r="H1151" s="19"/>
      <c r="I1151" s="8"/>
      <c r="J1151" s="19"/>
      <c r="K1151" s="9"/>
      <c r="L1151" s="9"/>
      <c r="M1151" s="7"/>
      <c r="N1151" s="9"/>
    </row>
    <row r="1152" spans="1:14">
      <c r="A1152" s="25">
        <v>52</v>
      </c>
      <c r="B1152" s="8" t="s">
        <v>347</v>
      </c>
      <c r="C1152" s="25">
        <v>1</v>
      </c>
      <c r="D1152" s="9">
        <v>1500000</v>
      </c>
      <c r="E1152" s="9">
        <f t="shared" si="120"/>
        <v>1500000</v>
      </c>
      <c r="F1152" s="7">
        <v>5</v>
      </c>
      <c r="G1152" s="9">
        <f t="shared" si="121"/>
        <v>300000</v>
      </c>
      <c r="H1152" s="19"/>
      <c r="I1152" s="8"/>
      <c r="J1152" s="19"/>
      <c r="K1152" s="9"/>
      <c r="L1152" s="9"/>
      <c r="M1152" s="7"/>
      <c r="N1152" s="9"/>
    </row>
    <row r="1153" spans="1:14">
      <c r="A1153" s="25">
        <v>53</v>
      </c>
      <c r="B1153" s="8" t="s">
        <v>347</v>
      </c>
      <c r="C1153" s="25">
        <v>1</v>
      </c>
      <c r="D1153" s="9">
        <v>1500000</v>
      </c>
      <c r="E1153" s="9">
        <f t="shared" si="120"/>
        <v>1500000</v>
      </c>
      <c r="F1153" s="7">
        <v>5</v>
      </c>
      <c r="G1153" s="9">
        <f t="shared" si="121"/>
        <v>300000</v>
      </c>
      <c r="H1153" s="19"/>
      <c r="I1153" s="8"/>
      <c r="J1153" s="19"/>
      <c r="K1153" s="9"/>
      <c r="L1153" s="9"/>
      <c r="M1153" s="7"/>
      <c r="N1153" s="9"/>
    </row>
    <row r="1154" spans="1:14">
      <c r="A1154" s="25">
        <v>54</v>
      </c>
      <c r="B1154" s="8" t="s">
        <v>517</v>
      </c>
      <c r="C1154" s="25">
        <v>1</v>
      </c>
      <c r="D1154" s="9">
        <v>500000</v>
      </c>
      <c r="E1154" s="9">
        <f t="shared" si="120"/>
        <v>500000</v>
      </c>
      <c r="F1154" s="7">
        <v>5</v>
      </c>
      <c r="G1154" s="9">
        <f t="shared" si="121"/>
        <v>100000</v>
      </c>
      <c r="H1154" s="19"/>
      <c r="I1154" s="8"/>
      <c r="J1154" s="19"/>
      <c r="K1154" s="9"/>
      <c r="L1154" s="9"/>
      <c r="M1154" s="7"/>
      <c r="N1154" s="9"/>
    </row>
    <row r="1155" spans="1:14">
      <c r="A1155" s="25">
        <v>55</v>
      </c>
      <c r="B1155" s="8" t="s">
        <v>518</v>
      </c>
      <c r="C1155" s="25">
        <v>1</v>
      </c>
      <c r="D1155" s="9">
        <v>1000000</v>
      </c>
      <c r="E1155" s="9">
        <f t="shared" si="120"/>
        <v>1000000</v>
      </c>
      <c r="F1155" s="7">
        <v>5</v>
      </c>
      <c r="G1155" s="9">
        <f t="shared" si="121"/>
        <v>200000</v>
      </c>
      <c r="H1155" s="19"/>
      <c r="I1155" s="8"/>
      <c r="J1155" s="19"/>
      <c r="K1155" s="9"/>
      <c r="L1155" s="9"/>
      <c r="M1155" s="7"/>
      <c r="N1155" s="9"/>
    </row>
    <row r="1156" spans="1:14">
      <c r="A1156" s="25">
        <v>56</v>
      </c>
      <c r="B1156" s="8" t="s">
        <v>519</v>
      </c>
      <c r="C1156" s="25">
        <v>2</v>
      </c>
      <c r="D1156" s="9">
        <v>12500000</v>
      </c>
      <c r="E1156" s="9">
        <f t="shared" si="120"/>
        <v>25000000</v>
      </c>
      <c r="F1156" s="7">
        <v>5</v>
      </c>
      <c r="G1156" s="9">
        <f t="shared" si="121"/>
        <v>5000000</v>
      </c>
      <c r="H1156" s="19"/>
      <c r="I1156" s="8"/>
      <c r="J1156" s="19"/>
      <c r="K1156" s="9"/>
      <c r="L1156" s="9"/>
      <c r="M1156" s="7"/>
      <c r="N1156" s="9"/>
    </row>
    <row r="1157" spans="1:14">
      <c r="A1157" s="25">
        <v>57</v>
      </c>
      <c r="B1157" s="8" t="s">
        <v>520</v>
      </c>
      <c r="C1157" s="25">
        <v>1</v>
      </c>
      <c r="D1157" s="9">
        <v>1500000</v>
      </c>
      <c r="E1157" s="9">
        <f t="shared" si="120"/>
        <v>1500000</v>
      </c>
      <c r="F1157" s="7">
        <v>5</v>
      </c>
      <c r="G1157" s="9">
        <f t="shared" si="121"/>
        <v>300000</v>
      </c>
      <c r="H1157" s="19"/>
      <c r="I1157" s="8"/>
      <c r="J1157" s="19"/>
      <c r="K1157" s="9"/>
      <c r="L1157" s="9"/>
      <c r="M1157" s="7"/>
      <c r="N1157" s="9"/>
    </row>
    <row r="1158" spans="1:14">
      <c r="A1158" s="25">
        <v>58</v>
      </c>
      <c r="B1158" s="8" t="s">
        <v>180</v>
      </c>
      <c r="C1158" s="25">
        <v>4</v>
      </c>
      <c r="D1158" s="9">
        <v>1500000</v>
      </c>
      <c r="E1158" s="9">
        <f t="shared" si="120"/>
        <v>6000000</v>
      </c>
      <c r="F1158" s="7">
        <v>5</v>
      </c>
      <c r="G1158" s="9">
        <f t="shared" si="121"/>
        <v>1200000</v>
      </c>
      <c r="H1158" s="19"/>
      <c r="I1158" s="8"/>
      <c r="J1158" s="19"/>
      <c r="K1158" s="9"/>
      <c r="L1158" s="9"/>
      <c r="M1158" s="7"/>
      <c r="N1158" s="9"/>
    </row>
    <row r="1159" spans="1:14">
      <c r="A1159" s="25">
        <v>59</v>
      </c>
      <c r="B1159" s="8" t="s">
        <v>180</v>
      </c>
      <c r="C1159" s="25">
        <v>2</v>
      </c>
      <c r="D1159" s="9">
        <v>1500000</v>
      </c>
      <c r="E1159" s="9">
        <f t="shared" si="120"/>
        <v>3000000</v>
      </c>
      <c r="F1159" s="7">
        <v>5</v>
      </c>
      <c r="G1159" s="9">
        <f t="shared" si="121"/>
        <v>600000</v>
      </c>
      <c r="H1159" s="19"/>
      <c r="I1159" s="8"/>
      <c r="J1159" s="19"/>
      <c r="K1159" s="9"/>
      <c r="L1159" s="9"/>
      <c r="M1159" s="7"/>
      <c r="N1159" s="9"/>
    </row>
    <row r="1160" spans="1:14">
      <c r="A1160" s="25">
        <v>60</v>
      </c>
      <c r="B1160" s="8" t="s">
        <v>521</v>
      </c>
      <c r="C1160" s="25">
        <v>2</v>
      </c>
      <c r="D1160" s="9">
        <v>5000000</v>
      </c>
      <c r="E1160" s="9">
        <f t="shared" si="120"/>
        <v>10000000</v>
      </c>
      <c r="F1160" s="7">
        <v>5</v>
      </c>
      <c r="G1160" s="9">
        <f t="shared" si="121"/>
        <v>2000000</v>
      </c>
      <c r="H1160" s="19"/>
      <c r="I1160" s="8"/>
      <c r="J1160" s="19"/>
      <c r="K1160" s="9"/>
      <c r="L1160" s="9"/>
      <c r="M1160" s="7"/>
      <c r="N1160" s="9"/>
    </row>
    <row r="1161" spans="1:14">
      <c r="A1161" s="25">
        <v>61</v>
      </c>
      <c r="B1161" s="8" t="s">
        <v>522</v>
      </c>
      <c r="C1161" s="25">
        <v>3</v>
      </c>
      <c r="D1161" s="9">
        <v>5000000</v>
      </c>
      <c r="E1161" s="9">
        <f t="shared" si="120"/>
        <v>15000000</v>
      </c>
      <c r="F1161" s="7">
        <v>5</v>
      </c>
      <c r="G1161" s="9">
        <f t="shared" si="121"/>
        <v>3000000</v>
      </c>
      <c r="H1161" s="19"/>
      <c r="I1161" s="38"/>
      <c r="J1161" s="21"/>
      <c r="K1161" s="9"/>
      <c r="L1161" s="9"/>
      <c r="M1161" s="7"/>
      <c r="N1161" s="9"/>
    </row>
    <row r="1162" spans="1:14">
      <c r="A1162" s="25">
        <v>62</v>
      </c>
      <c r="B1162" s="8" t="s">
        <v>523</v>
      </c>
      <c r="C1162" s="25">
        <v>2</v>
      </c>
      <c r="D1162" s="9">
        <v>2000000</v>
      </c>
      <c r="E1162" s="9">
        <f t="shared" si="120"/>
        <v>4000000</v>
      </c>
      <c r="F1162" s="7">
        <v>5</v>
      </c>
      <c r="G1162" s="9">
        <f t="shared" si="121"/>
        <v>800000</v>
      </c>
      <c r="H1162" s="19"/>
      <c r="I1162" s="38"/>
      <c r="J1162" s="21"/>
      <c r="K1162" s="9"/>
      <c r="L1162" s="9"/>
      <c r="M1162" s="7"/>
      <c r="N1162" s="9"/>
    </row>
    <row r="1163" spans="1:14">
      <c r="A1163" s="25">
        <v>63</v>
      </c>
      <c r="B1163" s="39" t="s">
        <v>297</v>
      </c>
      <c r="C1163" s="26">
        <v>4</v>
      </c>
      <c r="D1163" s="9">
        <v>12500000</v>
      </c>
      <c r="E1163" s="9">
        <f t="shared" si="120"/>
        <v>50000000</v>
      </c>
      <c r="F1163" s="7">
        <v>5</v>
      </c>
      <c r="G1163" s="9">
        <f t="shared" si="121"/>
        <v>10000000</v>
      </c>
      <c r="H1163" s="19"/>
      <c r="I1163" s="38"/>
      <c r="J1163" s="21"/>
      <c r="K1163" s="9"/>
      <c r="L1163" s="9"/>
      <c r="M1163" s="7"/>
      <c r="N1163" s="9"/>
    </row>
    <row r="1164" spans="1:14">
      <c r="A1164" s="25">
        <v>64</v>
      </c>
      <c r="B1164" s="39" t="s">
        <v>243</v>
      </c>
      <c r="C1164" s="26">
        <v>4</v>
      </c>
      <c r="D1164" s="9">
        <v>900000</v>
      </c>
      <c r="E1164" s="9">
        <f t="shared" si="120"/>
        <v>3600000</v>
      </c>
      <c r="F1164" s="7">
        <v>5</v>
      </c>
      <c r="G1164" s="9">
        <f t="shared" si="121"/>
        <v>720000</v>
      </c>
      <c r="H1164" s="19"/>
      <c r="I1164" s="8"/>
      <c r="J1164" s="19"/>
      <c r="K1164" s="9"/>
      <c r="L1164" s="9"/>
      <c r="M1164" s="7"/>
      <c r="N1164" s="9"/>
    </row>
    <row r="1165" spans="1:14">
      <c r="A1165" s="25"/>
      <c r="B1165" s="39"/>
      <c r="C1165" s="26"/>
      <c r="D1165" s="9"/>
      <c r="E1165" s="9"/>
      <c r="F1165" s="7"/>
      <c r="G1165" s="9"/>
      <c r="H1165" s="19"/>
      <c r="I1165" s="8"/>
      <c r="J1165" s="19"/>
      <c r="K1165" s="9"/>
      <c r="L1165" s="9"/>
      <c r="M1165" s="7"/>
      <c r="N1165" s="9"/>
    </row>
    <row r="1166" spans="1:14">
      <c r="A1166" s="25"/>
      <c r="B1166" s="39"/>
      <c r="C1166" s="26"/>
      <c r="D1166" s="9"/>
      <c r="E1166" s="9"/>
      <c r="F1166" s="7"/>
      <c r="G1166" s="9"/>
      <c r="H1166" s="19"/>
      <c r="I1166" s="8"/>
      <c r="J1166" s="19"/>
      <c r="K1166" s="9"/>
      <c r="L1166" s="9"/>
      <c r="M1166" s="7"/>
      <c r="N1166" s="9"/>
    </row>
    <row r="1167" spans="1:14">
      <c r="A1167" s="25"/>
      <c r="B1167" s="39"/>
      <c r="C1167" s="26"/>
      <c r="D1167" s="9"/>
      <c r="E1167" s="9"/>
      <c r="F1167" s="7"/>
      <c r="G1167" s="9"/>
      <c r="H1167" s="19"/>
      <c r="I1167" s="8"/>
      <c r="J1167" s="19"/>
      <c r="K1167" s="9"/>
      <c r="L1167" s="9"/>
      <c r="M1167" s="7"/>
      <c r="N1167" s="9"/>
    </row>
    <row r="1168" spans="1:14">
      <c r="A1168" s="26"/>
      <c r="B1168" s="39"/>
      <c r="C1168" s="26"/>
      <c r="D1168" s="9"/>
      <c r="E1168" s="9"/>
      <c r="F1168" s="7"/>
      <c r="G1168" s="9"/>
      <c r="H1168" s="19"/>
      <c r="I1168" s="8"/>
      <c r="J1168" s="19"/>
      <c r="K1168" s="9"/>
      <c r="L1168" s="9"/>
      <c r="M1168" s="7"/>
      <c r="N1168" s="9"/>
    </row>
    <row r="1169" spans="1:14">
      <c r="A1169" s="25"/>
      <c r="B1169" s="8" t="s">
        <v>525</v>
      </c>
      <c r="C1169" s="25"/>
      <c r="D1169" s="9"/>
      <c r="E1169" s="9"/>
      <c r="F1169" s="7"/>
      <c r="G1169" s="9"/>
      <c r="H1169" s="19"/>
      <c r="I1169" s="8"/>
      <c r="J1169" s="19"/>
      <c r="K1169" s="9"/>
      <c r="L1169" s="9"/>
      <c r="M1169" s="7"/>
      <c r="N1169" s="9"/>
    </row>
    <row r="1170" spans="1:14">
      <c r="A1170" s="25">
        <v>1</v>
      </c>
      <c r="B1170" s="8" t="s">
        <v>436</v>
      </c>
      <c r="C1170" s="25">
        <v>50</v>
      </c>
      <c r="D1170" s="9">
        <v>950000</v>
      </c>
      <c r="E1170" s="9">
        <f t="shared" ref="E1170:E1193" si="124">C1170*D1170</f>
        <v>47500000</v>
      </c>
      <c r="F1170" s="7">
        <v>5</v>
      </c>
      <c r="G1170" s="9">
        <f t="shared" ref="G1170:G1193" si="125">E1170/F1170</f>
        <v>9500000</v>
      </c>
      <c r="H1170" s="19"/>
      <c r="I1170" s="8"/>
      <c r="J1170" s="19"/>
      <c r="K1170" s="9"/>
      <c r="L1170" s="9"/>
      <c r="M1170" s="7"/>
      <c r="N1170" s="9"/>
    </row>
    <row r="1171" spans="1:14">
      <c r="A1171" s="25">
        <v>2</v>
      </c>
      <c r="B1171" s="8" t="s">
        <v>526</v>
      </c>
      <c r="C1171" s="25">
        <v>5</v>
      </c>
      <c r="D1171" s="9">
        <v>2000000</v>
      </c>
      <c r="E1171" s="9">
        <f t="shared" si="124"/>
        <v>10000000</v>
      </c>
      <c r="F1171" s="7">
        <v>5</v>
      </c>
      <c r="G1171" s="9">
        <f t="shared" si="125"/>
        <v>2000000</v>
      </c>
      <c r="H1171" s="19"/>
      <c r="I1171" s="8"/>
      <c r="J1171" s="19"/>
      <c r="K1171" s="9"/>
      <c r="L1171" s="9"/>
      <c r="M1171" s="7"/>
      <c r="N1171" s="9"/>
    </row>
    <row r="1172" spans="1:14">
      <c r="A1172" s="25">
        <v>3</v>
      </c>
      <c r="B1172" s="8" t="s">
        <v>527</v>
      </c>
      <c r="C1172" s="25">
        <v>40</v>
      </c>
      <c r="D1172" s="9">
        <v>300000</v>
      </c>
      <c r="E1172" s="9">
        <f t="shared" si="124"/>
        <v>12000000</v>
      </c>
      <c r="F1172" s="7">
        <v>5</v>
      </c>
      <c r="G1172" s="9">
        <f t="shared" si="125"/>
        <v>2400000</v>
      </c>
      <c r="H1172" s="19"/>
      <c r="I1172" s="8"/>
      <c r="J1172" s="19"/>
      <c r="K1172" s="9"/>
      <c r="L1172" s="9"/>
      <c r="M1172" s="7"/>
      <c r="N1172" s="9"/>
    </row>
    <row r="1173" spans="1:14">
      <c r="A1173" s="25">
        <v>4</v>
      </c>
      <c r="B1173" s="8" t="s">
        <v>97</v>
      </c>
      <c r="C1173" s="25">
        <v>1</v>
      </c>
      <c r="D1173" s="9">
        <v>100000</v>
      </c>
      <c r="E1173" s="9">
        <f t="shared" si="124"/>
        <v>100000</v>
      </c>
      <c r="F1173" s="7">
        <v>5</v>
      </c>
      <c r="G1173" s="9">
        <f t="shared" si="125"/>
        <v>20000</v>
      </c>
      <c r="H1173" s="19"/>
      <c r="I1173" s="8"/>
      <c r="J1173" s="19"/>
      <c r="K1173" s="9"/>
      <c r="L1173" s="9"/>
      <c r="M1173" s="7"/>
      <c r="N1173" s="9"/>
    </row>
    <row r="1174" spans="1:14">
      <c r="A1174" s="25">
        <v>5</v>
      </c>
      <c r="B1174" s="8" t="s">
        <v>86</v>
      </c>
      <c r="C1174" s="25">
        <v>2</v>
      </c>
      <c r="D1174" s="9">
        <v>2150000</v>
      </c>
      <c r="E1174" s="9">
        <f t="shared" si="124"/>
        <v>4300000</v>
      </c>
      <c r="F1174" s="7">
        <v>5</v>
      </c>
      <c r="G1174" s="9">
        <f t="shared" si="125"/>
        <v>860000</v>
      </c>
      <c r="H1174" s="19"/>
      <c r="I1174" s="8"/>
      <c r="J1174" s="19"/>
      <c r="K1174" s="9"/>
      <c r="L1174" s="9"/>
      <c r="M1174" s="7"/>
      <c r="N1174" s="9"/>
    </row>
    <row r="1175" spans="1:14">
      <c r="A1175" s="25">
        <v>6</v>
      </c>
      <c r="B1175" s="8" t="s">
        <v>528</v>
      </c>
      <c r="C1175" s="25">
        <v>3</v>
      </c>
      <c r="D1175" s="9">
        <v>2500000</v>
      </c>
      <c r="E1175" s="9">
        <f t="shared" si="124"/>
        <v>7500000</v>
      </c>
      <c r="F1175" s="7">
        <v>5</v>
      </c>
      <c r="G1175" s="9">
        <f t="shared" si="125"/>
        <v>1500000</v>
      </c>
      <c r="H1175" s="19"/>
      <c r="I1175" s="8"/>
      <c r="J1175" s="19"/>
      <c r="K1175" s="9"/>
      <c r="L1175" s="9"/>
      <c r="M1175" s="7"/>
      <c r="N1175" s="9"/>
    </row>
    <row r="1176" spans="1:14">
      <c r="A1176" s="25">
        <v>7</v>
      </c>
      <c r="B1176" s="8" t="s">
        <v>496</v>
      </c>
      <c r="C1176" s="25">
        <v>5</v>
      </c>
      <c r="D1176" s="9">
        <v>2500000</v>
      </c>
      <c r="E1176" s="9">
        <f t="shared" si="124"/>
        <v>12500000</v>
      </c>
      <c r="F1176" s="7">
        <v>5</v>
      </c>
      <c r="G1176" s="9">
        <f t="shared" si="125"/>
        <v>2500000</v>
      </c>
      <c r="H1176" s="19"/>
      <c r="I1176" s="38"/>
      <c r="J1176" s="21"/>
      <c r="K1176" s="9"/>
      <c r="L1176" s="9"/>
      <c r="M1176" s="7"/>
      <c r="N1176" s="9"/>
    </row>
    <row r="1177" spans="1:14">
      <c r="A1177" s="25">
        <v>8</v>
      </c>
      <c r="B1177" s="8" t="s">
        <v>232</v>
      </c>
      <c r="C1177" s="25">
        <v>2</v>
      </c>
      <c r="D1177" s="9">
        <v>3000000</v>
      </c>
      <c r="E1177" s="9">
        <f t="shared" si="124"/>
        <v>6000000</v>
      </c>
      <c r="F1177" s="7">
        <v>5</v>
      </c>
      <c r="G1177" s="9">
        <f t="shared" si="125"/>
        <v>1200000</v>
      </c>
      <c r="H1177" s="19"/>
      <c r="I1177" s="38"/>
      <c r="J1177" s="21"/>
      <c r="K1177" s="9"/>
      <c r="L1177" s="9"/>
      <c r="M1177" s="7"/>
      <c r="N1177" s="9"/>
    </row>
    <row r="1178" spans="1:14">
      <c r="A1178" s="25">
        <v>9</v>
      </c>
      <c r="B1178" s="8" t="s">
        <v>529</v>
      </c>
      <c r="C1178" s="25">
        <v>2</v>
      </c>
      <c r="D1178" s="9">
        <v>3000000</v>
      </c>
      <c r="E1178" s="9">
        <f t="shared" si="124"/>
        <v>6000000</v>
      </c>
      <c r="F1178" s="7">
        <v>5</v>
      </c>
      <c r="G1178" s="9">
        <f t="shared" si="125"/>
        <v>1200000</v>
      </c>
      <c r="H1178" s="19"/>
      <c r="I1178" s="38"/>
      <c r="J1178" s="21"/>
      <c r="K1178" s="9"/>
      <c r="L1178" s="9"/>
      <c r="M1178" s="7"/>
      <c r="N1178" s="9"/>
    </row>
    <row r="1179" spans="1:14">
      <c r="A1179" s="25">
        <v>10</v>
      </c>
      <c r="B1179" s="8" t="s">
        <v>88</v>
      </c>
      <c r="C1179" s="25">
        <v>1</v>
      </c>
      <c r="D1179" s="9">
        <v>3000000</v>
      </c>
      <c r="E1179" s="9">
        <f t="shared" si="124"/>
        <v>3000000</v>
      </c>
      <c r="F1179" s="7">
        <v>5</v>
      </c>
      <c r="G1179" s="9">
        <f t="shared" si="125"/>
        <v>600000</v>
      </c>
      <c r="H1179" s="19"/>
      <c r="I1179" s="8"/>
      <c r="J1179" s="19"/>
      <c r="K1179" s="9"/>
      <c r="L1179" s="9"/>
      <c r="M1179" s="7"/>
      <c r="N1179" s="9"/>
    </row>
    <row r="1180" spans="1:14">
      <c r="A1180" s="25">
        <v>11</v>
      </c>
      <c r="B1180" s="8" t="s">
        <v>437</v>
      </c>
      <c r="C1180" s="25">
        <v>1</v>
      </c>
      <c r="D1180" s="9">
        <v>5000000</v>
      </c>
      <c r="E1180" s="9">
        <f t="shared" si="124"/>
        <v>5000000</v>
      </c>
      <c r="F1180" s="7">
        <v>5</v>
      </c>
      <c r="G1180" s="9">
        <f t="shared" si="125"/>
        <v>1000000</v>
      </c>
      <c r="H1180" s="19"/>
      <c r="I1180" s="8"/>
      <c r="J1180" s="19"/>
      <c r="K1180" s="9"/>
      <c r="L1180" s="9"/>
      <c r="M1180" s="7"/>
      <c r="N1180" s="9"/>
    </row>
    <row r="1181" spans="1:14">
      <c r="A1181" s="25">
        <v>12</v>
      </c>
      <c r="B1181" s="8" t="s">
        <v>91</v>
      </c>
      <c r="C1181" s="25">
        <v>2</v>
      </c>
      <c r="D1181" s="9">
        <v>6000000</v>
      </c>
      <c r="E1181" s="9">
        <f t="shared" si="124"/>
        <v>12000000</v>
      </c>
      <c r="F1181" s="7">
        <v>5</v>
      </c>
      <c r="G1181" s="9">
        <f t="shared" si="125"/>
        <v>2400000</v>
      </c>
      <c r="H1181" s="19"/>
      <c r="I1181" s="8"/>
      <c r="J1181" s="19"/>
      <c r="K1181" s="9"/>
      <c r="L1181" s="9"/>
      <c r="M1181" s="7"/>
      <c r="N1181" s="9"/>
    </row>
    <row r="1182" spans="1:14">
      <c r="A1182" s="25">
        <v>13</v>
      </c>
      <c r="B1182" s="8" t="s">
        <v>530</v>
      </c>
      <c r="C1182" s="25">
        <v>2</v>
      </c>
      <c r="D1182" s="9">
        <v>900000</v>
      </c>
      <c r="E1182" s="9">
        <f t="shared" si="124"/>
        <v>1800000</v>
      </c>
      <c r="F1182" s="7">
        <v>5</v>
      </c>
      <c r="G1182" s="9">
        <f t="shared" si="125"/>
        <v>360000</v>
      </c>
      <c r="H1182" s="19"/>
      <c r="I1182" s="8"/>
      <c r="J1182" s="19"/>
      <c r="K1182" s="9"/>
      <c r="L1182" s="9"/>
      <c r="M1182" s="7"/>
      <c r="N1182" s="9"/>
    </row>
    <row r="1183" spans="1:14">
      <c r="A1183" s="25">
        <v>14</v>
      </c>
      <c r="B1183" s="8" t="s">
        <v>176</v>
      </c>
      <c r="C1183" s="25">
        <v>4</v>
      </c>
      <c r="D1183" s="9">
        <v>4000000</v>
      </c>
      <c r="E1183" s="9">
        <f t="shared" si="124"/>
        <v>16000000</v>
      </c>
      <c r="F1183" s="7">
        <v>5</v>
      </c>
      <c r="G1183" s="9">
        <f t="shared" si="125"/>
        <v>3200000</v>
      </c>
      <c r="H1183" s="19"/>
      <c r="I1183" s="8"/>
      <c r="J1183" s="19"/>
      <c r="K1183" s="9"/>
      <c r="L1183" s="9"/>
      <c r="M1183" s="7"/>
      <c r="N1183" s="9"/>
    </row>
    <row r="1184" spans="1:14">
      <c r="A1184" s="25">
        <v>15</v>
      </c>
      <c r="B1184" s="8" t="s">
        <v>531</v>
      </c>
      <c r="C1184" s="25">
        <v>2</v>
      </c>
      <c r="D1184" s="9">
        <v>5000000</v>
      </c>
      <c r="E1184" s="9">
        <f t="shared" si="124"/>
        <v>10000000</v>
      </c>
      <c r="F1184" s="7">
        <v>5</v>
      </c>
      <c r="G1184" s="9">
        <f t="shared" si="125"/>
        <v>2000000</v>
      </c>
      <c r="H1184" s="19"/>
      <c r="I1184" s="8"/>
      <c r="J1184" s="19"/>
      <c r="K1184" s="9"/>
      <c r="L1184" s="9"/>
      <c r="M1184" s="7"/>
      <c r="N1184" s="9"/>
    </row>
    <row r="1185" spans="1:14">
      <c r="A1185" s="25">
        <v>16</v>
      </c>
      <c r="B1185" s="8" t="s">
        <v>120</v>
      </c>
      <c r="C1185" s="25">
        <v>1</v>
      </c>
      <c r="D1185" s="9">
        <v>5000000</v>
      </c>
      <c r="E1185" s="9">
        <f t="shared" si="124"/>
        <v>5000000</v>
      </c>
      <c r="F1185" s="7">
        <v>5</v>
      </c>
      <c r="G1185" s="9">
        <f t="shared" si="125"/>
        <v>1000000</v>
      </c>
      <c r="H1185" s="19"/>
      <c r="I1185" s="8"/>
      <c r="J1185" s="19"/>
      <c r="K1185" s="9"/>
      <c r="L1185" s="9"/>
      <c r="M1185" s="7"/>
      <c r="N1185" s="9"/>
    </row>
    <row r="1186" spans="1:14">
      <c r="A1186" s="25">
        <v>17</v>
      </c>
      <c r="B1186" s="8" t="s">
        <v>532</v>
      </c>
      <c r="C1186" s="25">
        <v>17</v>
      </c>
      <c r="D1186" s="9">
        <v>3500000</v>
      </c>
      <c r="E1186" s="9">
        <f t="shared" si="124"/>
        <v>59500000</v>
      </c>
      <c r="F1186" s="7">
        <v>5</v>
      </c>
      <c r="G1186" s="9">
        <f t="shared" si="125"/>
        <v>11900000</v>
      </c>
      <c r="H1186" s="19"/>
      <c r="I1186" s="8"/>
      <c r="J1186" s="19"/>
      <c r="K1186" s="9"/>
      <c r="L1186" s="9"/>
      <c r="M1186" s="7"/>
      <c r="N1186" s="9"/>
    </row>
    <row r="1187" spans="1:14">
      <c r="A1187" s="25">
        <v>18</v>
      </c>
      <c r="B1187" s="8" t="s">
        <v>235</v>
      </c>
      <c r="C1187" s="25">
        <v>1</v>
      </c>
      <c r="D1187" s="9">
        <v>2000000</v>
      </c>
      <c r="E1187" s="9">
        <f t="shared" si="124"/>
        <v>2000000</v>
      </c>
      <c r="F1187" s="7">
        <v>5</v>
      </c>
      <c r="G1187" s="9">
        <f t="shared" si="125"/>
        <v>400000</v>
      </c>
      <c r="H1187" s="19"/>
      <c r="I1187" s="8"/>
      <c r="J1187" s="19"/>
      <c r="K1187" s="9"/>
      <c r="L1187" s="9"/>
      <c r="M1187" s="7"/>
      <c r="N1187" s="9"/>
    </row>
    <row r="1188" spans="1:14">
      <c r="A1188" s="25">
        <v>19</v>
      </c>
      <c r="B1188" s="8" t="s">
        <v>533</v>
      </c>
      <c r="C1188" s="25">
        <v>1</v>
      </c>
      <c r="D1188" s="9">
        <v>500000</v>
      </c>
      <c r="E1188" s="9">
        <f t="shared" si="124"/>
        <v>500000</v>
      </c>
      <c r="F1188" s="7">
        <v>5</v>
      </c>
      <c r="G1188" s="9">
        <f t="shared" si="125"/>
        <v>100000</v>
      </c>
      <c r="H1188" s="19"/>
      <c r="I1188" s="8"/>
      <c r="J1188" s="19"/>
      <c r="K1188" s="9"/>
      <c r="L1188" s="9"/>
      <c r="M1188" s="7"/>
      <c r="N1188" s="9"/>
    </row>
    <row r="1189" spans="1:14">
      <c r="A1189" s="25">
        <v>20</v>
      </c>
      <c r="B1189" s="8" t="s">
        <v>107</v>
      </c>
      <c r="C1189" s="25">
        <v>3</v>
      </c>
      <c r="D1189" s="9">
        <v>7000000</v>
      </c>
      <c r="E1189" s="9">
        <f t="shared" si="124"/>
        <v>21000000</v>
      </c>
      <c r="F1189" s="7">
        <v>5</v>
      </c>
      <c r="G1189" s="9">
        <f t="shared" si="125"/>
        <v>4200000</v>
      </c>
      <c r="H1189" s="19"/>
      <c r="I1189" s="8"/>
      <c r="J1189" s="19"/>
      <c r="K1189" s="9"/>
      <c r="L1189" s="9"/>
      <c r="M1189" s="7"/>
      <c r="N1189" s="9"/>
    </row>
    <row r="1190" spans="1:14">
      <c r="A1190" s="25">
        <v>21</v>
      </c>
      <c r="B1190" s="8" t="s">
        <v>534</v>
      </c>
      <c r="C1190" s="25">
        <v>1</v>
      </c>
      <c r="D1190" s="9">
        <v>5000000</v>
      </c>
      <c r="E1190" s="9">
        <f t="shared" si="124"/>
        <v>5000000</v>
      </c>
      <c r="F1190" s="7">
        <v>5</v>
      </c>
      <c r="G1190" s="9">
        <f t="shared" si="125"/>
        <v>1000000</v>
      </c>
      <c r="H1190" s="19"/>
      <c r="I1190" s="8"/>
      <c r="J1190" s="19"/>
      <c r="K1190" s="9"/>
      <c r="L1190" s="9"/>
      <c r="M1190" s="7"/>
      <c r="N1190" s="9"/>
    </row>
    <row r="1191" spans="1:14">
      <c r="A1191" s="25">
        <v>22</v>
      </c>
      <c r="B1191" s="8" t="s">
        <v>535</v>
      </c>
      <c r="C1191" s="25">
        <v>1</v>
      </c>
      <c r="D1191" s="9">
        <v>1000000</v>
      </c>
      <c r="E1191" s="9">
        <f t="shared" si="124"/>
        <v>1000000</v>
      </c>
      <c r="F1191" s="7">
        <v>5</v>
      </c>
      <c r="G1191" s="9">
        <f t="shared" si="125"/>
        <v>200000</v>
      </c>
      <c r="H1191" s="19"/>
      <c r="I1191" s="38"/>
      <c r="J1191" s="21"/>
      <c r="K1191" s="9"/>
      <c r="L1191" s="9"/>
      <c r="M1191" s="7"/>
      <c r="N1191" s="9"/>
    </row>
    <row r="1192" spans="1:14">
      <c r="A1192" s="25">
        <v>23</v>
      </c>
      <c r="B1192" s="8" t="s">
        <v>431</v>
      </c>
      <c r="C1192" s="25">
        <v>1</v>
      </c>
      <c r="D1192" s="9">
        <v>2000000</v>
      </c>
      <c r="E1192" s="9">
        <f t="shared" si="124"/>
        <v>2000000</v>
      </c>
      <c r="F1192" s="7">
        <v>5</v>
      </c>
      <c r="G1192" s="9">
        <f t="shared" si="125"/>
        <v>400000</v>
      </c>
      <c r="H1192" s="19"/>
      <c r="I1192" s="38"/>
      <c r="J1192" s="21"/>
      <c r="K1192" s="9"/>
      <c r="L1192" s="9"/>
      <c r="M1192" s="7"/>
      <c r="N1192" s="9"/>
    </row>
    <row r="1193" spans="1:14">
      <c r="A1193" s="25">
        <v>24</v>
      </c>
      <c r="B1193" s="8" t="s">
        <v>351</v>
      </c>
      <c r="C1193" s="25">
        <v>1</v>
      </c>
      <c r="D1193" s="9">
        <v>10000000</v>
      </c>
      <c r="E1193" s="9">
        <f t="shared" si="124"/>
        <v>10000000</v>
      </c>
      <c r="F1193" s="7">
        <v>5</v>
      </c>
      <c r="G1193" s="9">
        <f t="shared" si="125"/>
        <v>2000000</v>
      </c>
      <c r="H1193" s="19"/>
      <c r="I1193" s="38"/>
      <c r="J1193" s="21"/>
      <c r="K1193" s="9"/>
      <c r="L1193" s="9"/>
      <c r="M1193" s="7"/>
      <c r="N1193" s="9"/>
    </row>
    <row r="1194" spans="1:14">
      <c r="A1194" s="26"/>
      <c r="B1194" s="39"/>
      <c r="C1194" s="26"/>
      <c r="D1194" s="9"/>
      <c r="E1194" s="9"/>
      <c r="F1194" s="7"/>
      <c r="G1194" s="9"/>
      <c r="H1194" s="19"/>
      <c r="I1194" s="8"/>
      <c r="J1194" s="19"/>
      <c r="K1194" s="9"/>
      <c r="L1194" s="9"/>
      <c r="M1194" s="7"/>
      <c r="N1194" s="9"/>
    </row>
    <row r="1195" spans="1:14">
      <c r="A1195" s="31"/>
      <c r="B1195" s="44" t="s">
        <v>536</v>
      </c>
      <c r="C1195" s="31"/>
      <c r="D1195" s="9"/>
      <c r="E1195" s="9"/>
      <c r="F1195" s="7"/>
      <c r="G1195" s="9"/>
      <c r="H1195" s="19"/>
      <c r="I1195" s="8"/>
      <c r="J1195" s="19"/>
      <c r="K1195" s="9"/>
      <c r="L1195" s="9"/>
      <c r="M1195" s="7"/>
      <c r="N1195" s="9"/>
    </row>
    <row r="1196" spans="1:14">
      <c r="A1196" s="19">
        <v>1</v>
      </c>
      <c r="B1196" s="38" t="s">
        <v>537</v>
      </c>
      <c r="C1196" s="19">
        <v>1</v>
      </c>
      <c r="D1196" s="9">
        <v>10000000</v>
      </c>
      <c r="E1196" s="9">
        <f t="shared" ref="E1196:E1215" si="126">C1196*D1196</f>
        <v>10000000</v>
      </c>
      <c r="F1196" s="7">
        <v>5</v>
      </c>
      <c r="G1196" s="9">
        <f t="shared" ref="G1196:G1215" si="127">E1196/F1196</f>
        <v>2000000</v>
      </c>
      <c r="H1196" s="19"/>
      <c r="I1196" s="8"/>
      <c r="J1196" s="19"/>
      <c r="K1196" s="9"/>
      <c r="L1196" s="9"/>
      <c r="M1196" s="7"/>
      <c r="N1196" s="9"/>
    </row>
    <row r="1197" spans="1:14">
      <c r="A1197" s="19">
        <v>2</v>
      </c>
      <c r="B1197" s="38" t="s">
        <v>325</v>
      </c>
      <c r="C1197" s="19">
        <v>2</v>
      </c>
      <c r="D1197" s="9">
        <v>8000000</v>
      </c>
      <c r="E1197" s="9">
        <f t="shared" si="126"/>
        <v>16000000</v>
      </c>
      <c r="F1197" s="7">
        <v>5</v>
      </c>
      <c r="G1197" s="9">
        <f t="shared" si="127"/>
        <v>3200000</v>
      </c>
      <c r="H1197" s="19"/>
      <c r="I1197" s="8"/>
      <c r="J1197" s="19"/>
      <c r="K1197" s="9"/>
      <c r="L1197" s="9"/>
      <c r="M1197" s="7"/>
      <c r="N1197" s="9"/>
    </row>
    <row r="1198" spans="1:14">
      <c r="A1198" s="19">
        <v>3</v>
      </c>
      <c r="B1198" s="38" t="s">
        <v>325</v>
      </c>
      <c r="C1198" s="19">
        <v>2</v>
      </c>
      <c r="D1198" s="9">
        <v>8000000</v>
      </c>
      <c r="E1198" s="9">
        <f t="shared" si="126"/>
        <v>16000000</v>
      </c>
      <c r="F1198" s="7">
        <v>5</v>
      </c>
      <c r="G1198" s="9">
        <f t="shared" si="127"/>
        <v>3200000</v>
      </c>
      <c r="H1198" s="19"/>
      <c r="I1198" s="8"/>
      <c r="J1198" s="19"/>
      <c r="K1198" s="9"/>
      <c r="L1198" s="9"/>
      <c r="M1198" s="7"/>
      <c r="N1198" s="9"/>
    </row>
    <row r="1199" spans="1:14">
      <c r="A1199" s="19">
        <v>4</v>
      </c>
      <c r="B1199" s="38" t="s">
        <v>323</v>
      </c>
      <c r="C1199" s="19">
        <v>16</v>
      </c>
      <c r="D1199" s="9">
        <v>3000000</v>
      </c>
      <c r="E1199" s="9">
        <f t="shared" si="126"/>
        <v>48000000</v>
      </c>
      <c r="F1199" s="7">
        <v>5</v>
      </c>
      <c r="G1199" s="9">
        <f t="shared" si="127"/>
        <v>9600000</v>
      </c>
      <c r="H1199" s="19"/>
      <c r="I1199" s="8"/>
      <c r="J1199" s="19"/>
      <c r="K1199" s="9"/>
      <c r="L1199" s="9"/>
      <c r="M1199" s="7"/>
      <c r="N1199" s="9"/>
    </row>
    <row r="1200" spans="1:14">
      <c r="A1200" s="19">
        <v>5</v>
      </c>
      <c r="B1200" s="38" t="s">
        <v>538</v>
      </c>
      <c r="C1200" s="19">
        <v>1</v>
      </c>
      <c r="D1200" s="9">
        <v>10000000</v>
      </c>
      <c r="E1200" s="9">
        <f t="shared" si="126"/>
        <v>10000000</v>
      </c>
      <c r="F1200" s="7">
        <v>5</v>
      </c>
      <c r="G1200" s="9">
        <f t="shared" si="127"/>
        <v>2000000</v>
      </c>
      <c r="H1200" s="19"/>
      <c r="I1200" s="8"/>
      <c r="J1200" s="19"/>
      <c r="K1200" s="9"/>
      <c r="L1200" s="9"/>
      <c r="M1200" s="7"/>
      <c r="N1200" s="9"/>
    </row>
    <row r="1201" spans="1:14">
      <c r="A1201" s="19">
        <v>6</v>
      </c>
      <c r="B1201" s="38" t="s">
        <v>235</v>
      </c>
      <c r="C1201" s="19">
        <v>1</v>
      </c>
      <c r="D1201" s="9">
        <v>2000000</v>
      </c>
      <c r="E1201" s="9">
        <f t="shared" si="126"/>
        <v>2000000</v>
      </c>
      <c r="F1201" s="7">
        <v>5</v>
      </c>
      <c r="G1201" s="9">
        <f t="shared" si="127"/>
        <v>400000</v>
      </c>
      <c r="H1201" s="19"/>
      <c r="I1201" s="8"/>
      <c r="J1201" s="19"/>
      <c r="K1201" s="9"/>
      <c r="L1201" s="9"/>
      <c r="M1201" s="7"/>
      <c r="N1201" s="9"/>
    </row>
    <row r="1202" spans="1:14">
      <c r="A1202" s="19">
        <v>7</v>
      </c>
      <c r="B1202" s="38" t="s">
        <v>97</v>
      </c>
      <c r="C1202" s="19">
        <v>1</v>
      </c>
      <c r="D1202" s="9">
        <v>100000</v>
      </c>
      <c r="E1202" s="9">
        <f t="shared" si="126"/>
        <v>100000</v>
      </c>
      <c r="F1202" s="7">
        <v>5</v>
      </c>
      <c r="G1202" s="9">
        <f t="shared" si="127"/>
        <v>20000</v>
      </c>
      <c r="H1202" s="19"/>
      <c r="I1202" s="8"/>
      <c r="J1202" s="19"/>
      <c r="K1202" s="9"/>
      <c r="L1202" s="9"/>
      <c r="M1202" s="7"/>
      <c r="N1202" s="9"/>
    </row>
    <row r="1203" spans="1:14">
      <c r="A1203" s="19">
        <v>8</v>
      </c>
      <c r="B1203" s="38" t="s">
        <v>421</v>
      </c>
      <c r="C1203" s="19">
        <v>23</v>
      </c>
      <c r="D1203" s="9">
        <v>2750000</v>
      </c>
      <c r="E1203" s="9">
        <f t="shared" si="126"/>
        <v>63250000</v>
      </c>
      <c r="F1203" s="7">
        <v>5</v>
      </c>
      <c r="G1203" s="9">
        <f t="shared" si="127"/>
        <v>12650000</v>
      </c>
      <c r="H1203" s="19"/>
      <c r="I1203" s="8"/>
      <c r="J1203" s="19"/>
      <c r="K1203" s="9"/>
      <c r="L1203" s="9"/>
      <c r="M1203" s="7"/>
      <c r="N1203" s="9"/>
    </row>
    <row r="1204" spans="1:14" ht="29">
      <c r="A1204" s="19">
        <v>9</v>
      </c>
      <c r="B1204" s="36" t="s">
        <v>421</v>
      </c>
      <c r="C1204" s="20">
        <v>3</v>
      </c>
      <c r="D1204" s="9">
        <v>2750000</v>
      </c>
      <c r="E1204" s="9">
        <f t="shared" si="126"/>
        <v>8250000</v>
      </c>
      <c r="F1204" s="7">
        <v>5</v>
      </c>
      <c r="G1204" s="9">
        <f t="shared" si="127"/>
        <v>1650000</v>
      </c>
      <c r="H1204" s="19"/>
      <c r="I1204" s="8"/>
      <c r="J1204" s="19"/>
      <c r="K1204" s="9"/>
      <c r="L1204" s="9"/>
      <c r="M1204" s="7"/>
      <c r="N1204" s="9"/>
    </row>
    <row r="1205" spans="1:14">
      <c r="A1205" s="19">
        <v>10</v>
      </c>
      <c r="B1205" s="38" t="s">
        <v>539</v>
      </c>
      <c r="C1205" s="25">
        <v>21</v>
      </c>
      <c r="D1205" s="9">
        <v>900000</v>
      </c>
      <c r="E1205" s="9">
        <f t="shared" si="126"/>
        <v>18900000</v>
      </c>
      <c r="F1205" s="7">
        <v>5</v>
      </c>
      <c r="G1205" s="9">
        <f t="shared" si="127"/>
        <v>3780000</v>
      </c>
      <c r="H1205" s="19"/>
      <c r="I1205" s="38"/>
      <c r="J1205" s="21"/>
      <c r="K1205" s="9"/>
      <c r="L1205" s="9"/>
      <c r="M1205" s="7"/>
      <c r="N1205" s="9"/>
    </row>
    <row r="1206" spans="1:14">
      <c r="A1206" s="19">
        <v>11</v>
      </c>
      <c r="B1206" s="38" t="s">
        <v>540</v>
      </c>
      <c r="C1206" s="19">
        <v>1</v>
      </c>
      <c r="D1206" s="9">
        <v>6000000</v>
      </c>
      <c r="E1206" s="9">
        <f t="shared" si="126"/>
        <v>6000000</v>
      </c>
      <c r="F1206" s="7">
        <v>5</v>
      </c>
      <c r="G1206" s="9">
        <f t="shared" si="127"/>
        <v>1200000</v>
      </c>
      <c r="H1206" s="19"/>
      <c r="I1206" s="38"/>
      <c r="J1206" s="21"/>
      <c r="K1206" s="9"/>
      <c r="L1206" s="9"/>
      <c r="M1206" s="7"/>
      <c r="N1206" s="9"/>
    </row>
    <row r="1207" spans="1:14">
      <c r="A1207" s="19">
        <v>12</v>
      </c>
      <c r="B1207" s="38" t="s">
        <v>341</v>
      </c>
      <c r="C1207" s="19">
        <v>12</v>
      </c>
      <c r="D1207" s="9">
        <v>5000000</v>
      </c>
      <c r="E1207" s="9">
        <f t="shared" si="126"/>
        <v>60000000</v>
      </c>
      <c r="F1207" s="7">
        <v>5</v>
      </c>
      <c r="G1207" s="9">
        <f t="shared" si="127"/>
        <v>12000000</v>
      </c>
      <c r="H1207" s="19"/>
      <c r="I1207" s="8"/>
      <c r="J1207" s="19"/>
      <c r="K1207" s="9"/>
      <c r="L1207" s="9"/>
      <c r="M1207" s="7"/>
      <c r="N1207" s="9"/>
    </row>
    <row r="1208" spans="1:14">
      <c r="A1208" s="19">
        <v>13</v>
      </c>
      <c r="B1208" s="38" t="s">
        <v>541</v>
      </c>
      <c r="C1208" s="19">
        <v>1</v>
      </c>
      <c r="D1208" s="9">
        <v>5000000</v>
      </c>
      <c r="E1208" s="9">
        <f t="shared" si="126"/>
        <v>5000000</v>
      </c>
      <c r="F1208" s="7">
        <v>5</v>
      </c>
      <c r="G1208" s="9">
        <f t="shared" si="127"/>
        <v>1000000</v>
      </c>
      <c r="H1208" s="19"/>
      <c r="I1208" s="8"/>
      <c r="J1208" s="19"/>
      <c r="K1208" s="9"/>
      <c r="L1208" s="9"/>
      <c r="M1208" s="7"/>
      <c r="N1208" s="9"/>
    </row>
    <row r="1209" spans="1:14">
      <c r="A1209" s="19">
        <v>14</v>
      </c>
      <c r="B1209" s="38" t="s">
        <v>542</v>
      </c>
      <c r="C1209" s="25">
        <v>15</v>
      </c>
      <c r="D1209" s="9">
        <v>2000000</v>
      </c>
      <c r="E1209" s="9">
        <f t="shared" si="126"/>
        <v>30000000</v>
      </c>
      <c r="F1209" s="7">
        <v>5</v>
      </c>
      <c r="G1209" s="9">
        <f t="shared" si="127"/>
        <v>6000000</v>
      </c>
      <c r="H1209" s="19"/>
      <c r="I1209" s="8"/>
      <c r="J1209" s="19"/>
      <c r="K1209" s="9"/>
      <c r="L1209" s="9"/>
      <c r="M1209" s="7"/>
      <c r="N1209" s="9"/>
    </row>
    <row r="1210" spans="1:14">
      <c r="A1210" s="19">
        <v>15</v>
      </c>
      <c r="B1210" s="38" t="s">
        <v>543</v>
      </c>
      <c r="C1210" s="25">
        <v>1</v>
      </c>
      <c r="D1210" s="9">
        <v>4500000</v>
      </c>
      <c r="E1210" s="9">
        <f t="shared" si="126"/>
        <v>4500000</v>
      </c>
      <c r="F1210" s="7">
        <v>5</v>
      </c>
      <c r="G1210" s="9">
        <f t="shared" si="127"/>
        <v>900000</v>
      </c>
      <c r="H1210" s="19"/>
      <c r="I1210" s="8"/>
      <c r="J1210" s="19"/>
      <c r="K1210" s="9"/>
      <c r="L1210" s="9"/>
      <c r="M1210" s="7"/>
      <c r="N1210" s="9"/>
    </row>
    <row r="1211" spans="1:14">
      <c r="A1211" s="19">
        <v>16</v>
      </c>
      <c r="B1211" s="38" t="s">
        <v>544</v>
      </c>
      <c r="C1211" s="19">
        <v>15</v>
      </c>
      <c r="D1211" s="9">
        <v>200000</v>
      </c>
      <c r="E1211" s="9">
        <f t="shared" si="126"/>
        <v>3000000</v>
      </c>
      <c r="F1211" s="7">
        <v>5</v>
      </c>
      <c r="G1211" s="9">
        <f t="shared" si="127"/>
        <v>600000</v>
      </c>
      <c r="H1211" s="19"/>
      <c r="I1211" s="8"/>
      <c r="J1211" s="19"/>
      <c r="K1211" s="9"/>
      <c r="L1211" s="9"/>
      <c r="M1211" s="7"/>
      <c r="N1211" s="9"/>
    </row>
    <row r="1212" spans="1:14">
      <c r="A1212" s="19">
        <v>17</v>
      </c>
      <c r="B1212" s="38" t="s">
        <v>545</v>
      </c>
      <c r="C1212" s="25">
        <v>1</v>
      </c>
      <c r="D1212" s="9">
        <v>7000000</v>
      </c>
      <c r="E1212" s="9">
        <f t="shared" si="126"/>
        <v>7000000</v>
      </c>
      <c r="F1212" s="7">
        <v>5</v>
      </c>
      <c r="G1212" s="9">
        <f t="shared" si="127"/>
        <v>1400000</v>
      </c>
      <c r="H1212" s="19"/>
      <c r="I1212" s="8"/>
      <c r="J1212" s="19"/>
      <c r="K1212" s="9"/>
      <c r="L1212" s="9"/>
      <c r="M1212" s="7"/>
      <c r="N1212" s="9"/>
    </row>
    <row r="1213" spans="1:14">
      <c r="A1213" s="19">
        <v>18</v>
      </c>
      <c r="B1213" s="38" t="s">
        <v>546</v>
      </c>
      <c r="C1213" s="25">
        <v>4</v>
      </c>
      <c r="D1213" s="9">
        <v>1500000</v>
      </c>
      <c r="E1213" s="9">
        <f t="shared" si="126"/>
        <v>6000000</v>
      </c>
      <c r="F1213" s="7">
        <v>5</v>
      </c>
      <c r="G1213" s="9">
        <f t="shared" si="127"/>
        <v>1200000</v>
      </c>
      <c r="H1213" s="19"/>
      <c r="I1213" s="8"/>
      <c r="J1213" s="19"/>
      <c r="K1213" s="9"/>
      <c r="L1213" s="9"/>
      <c r="M1213" s="7"/>
      <c r="N1213" s="9"/>
    </row>
    <row r="1214" spans="1:14">
      <c r="A1214" s="19">
        <v>19</v>
      </c>
      <c r="B1214" s="40" t="s">
        <v>297</v>
      </c>
      <c r="C1214" s="26">
        <v>1</v>
      </c>
      <c r="D1214" s="9">
        <v>12500000</v>
      </c>
      <c r="E1214" s="9">
        <f t="shared" si="126"/>
        <v>12500000</v>
      </c>
      <c r="F1214" s="7">
        <v>5</v>
      </c>
      <c r="G1214" s="9">
        <f t="shared" si="127"/>
        <v>2500000</v>
      </c>
      <c r="H1214" s="19"/>
      <c r="I1214" s="8"/>
      <c r="J1214" s="19"/>
      <c r="K1214" s="9"/>
      <c r="L1214" s="9"/>
      <c r="M1214" s="7"/>
      <c r="N1214" s="9"/>
    </row>
    <row r="1215" spans="1:14">
      <c r="A1215" s="19">
        <v>20</v>
      </c>
      <c r="B1215" s="40" t="s">
        <v>243</v>
      </c>
      <c r="C1215" s="26">
        <v>1</v>
      </c>
      <c r="D1215" s="9">
        <v>900000</v>
      </c>
      <c r="E1215" s="9">
        <f t="shared" si="126"/>
        <v>900000</v>
      </c>
      <c r="F1215" s="7">
        <v>5</v>
      </c>
      <c r="G1215" s="9">
        <f t="shared" si="127"/>
        <v>180000</v>
      </c>
      <c r="H1215" s="19"/>
      <c r="I1215" s="8"/>
      <c r="J1215" s="19"/>
      <c r="K1215" s="9"/>
      <c r="L1215" s="9"/>
      <c r="M1215" s="7"/>
      <c r="N1215" s="9"/>
    </row>
    <row r="1216" spans="1:14">
      <c r="A1216" s="28"/>
      <c r="B1216" s="40"/>
      <c r="C1216" s="26"/>
      <c r="D1216" s="9"/>
      <c r="E1216" s="9"/>
      <c r="F1216" s="7"/>
      <c r="G1216" s="9"/>
      <c r="H1216" s="19"/>
      <c r="I1216" s="8"/>
      <c r="J1216" s="19"/>
      <c r="K1216" s="9"/>
      <c r="L1216" s="9"/>
      <c r="M1216" s="7"/>
      <c r="N1216" s="9"/>
    </row>
    <row r="1217" spans="1:14">
      <c r="A1217" s="19"/>
      <c r="B1217" s="38" t="s">
        <v>547</v>
      </c>
      <c r="C1217" s="21"/>
      <c r="D1217" s="9"/>
      <c r="E1217" s="9"/>
      <c r="F1217" s="7"/>
      <c r="G1217" s="9"/>
      <c r="H1217" s="19"/>
      <c r="I1217" s="8"/>
      <c r="J1217" s="19"/>
      <c r="K1217" s="9"/>
      <c r="L1217" s="9"/>
      <c r="M1217" s="7"/>
      <c r="N1217" s="9"/>
    </row>
    <row r="1218" spans="1:14">
      <c r="A1218" s="19">
        <v>1</v>
      </c>
      <c r="B1218" s="8" t="s">
        <v>548</v>
      </c>
      <c r="C1218" s="19">
        <v>1</v>
      </c>
      <c r="D1218" s="9">
        <v>6000000</v>
      </c>
      <c r="E1218" s="9">
        <f t="shared" ref="E1218:E1232" si="128">C1218*D1218</f>
        <v>6000000</v>
      </c>
      <c r="F1218" s="7">
        <v>5</v>
      </c>
      <c r="G1218" s="9">
        <f t="shared" ref="G1218:G1232" si="129">E1218/F1218</f>
        <v>1200000</v>
      </c>
      <c r="H1218" s="19"/>
      <c r="I1218" s="38"/>
      <c r="J1218" s="21"/>
      <c r="K1218" s="9"/>
      <c r="L1218" s="9"/>
      <c r="M1218" s="7"/>
      <c r="N1218" s="9"/>
    </row>
    <row r="1219" spans="1:14">
      <c r="A1219" s="19">
        <v>2</v>
      </c>
      <c r="B1219" s="8" t="s">
        <v>422</v>
      </c>
      <c r="C1219" s="19">
        <v>2</v>
      </c>
      <c r="D1219" s="9">
        <v>5000000</v>
      </c>
      <c r="E1219" s="9">
        <f t="shared" si="128"/>
        <v>10000000</v>
      </c>
      <c r="F1219" s="7">
        <v>5</v>
      </c>
      <c r="G1219" s="9">
        <f t="shared" si="129"/>
        <v>2000000</v>
      </c>
      <c r="H1219" s="25"/>
      <c r="I1219" s="8"/>
      <c r="J1219" s="25"/>
      <c r="K1219" s="9"/>
      <c r="L1219" s="9"/>
      <c r="M1219" s="7"/>
      <c r="N1219" s="9"/>
    </row>
    <row r="1220" spans="1:14">
      <c r="A1220" s="19">
        <v>3</v>
      </c>
      <c r="B1220" s="8" t="s">
        <v>248</v>
      </c>
      <c r="C1220" s="19">
        <v>3</v>
      </c>
      <c r="D1220" s="9">
        <v>2500000</v>
      </c>
      <c r="E1220" s="9">
        <f t="shared" si="128"/>
        <v>7500000</v>
      </c>
      <c r="F1220" s="7">
        <v>5</v>
      </c>
      <c r="G1220" s="9">
        <f t="shared" si="129"/>
        <v>1500000</v>
      </c>
      <c r="H1220" s="19"/>
      <c r="I1220" s="8"/>
      <c r="J1220" s="19"/>
      <c r="K1220" s="9"/>
      <c r="L1220" s="9"/>
      <c r="M1220" s="7"/>
      <c r="N1220" s="9"/>
    </row>
    <row r="1221" spans="1:14">
      <c r="A1221" s="19">
        <v>4</v>
      </c>
      <c r="B1221" s="8" t="s">
        <v>86</v>
      </c>
      <c r="C1221" s="19">
        <v>3</v>
      </c>
      <c r="D1221" s="9">
        <v>2150000</v>
      </c>
      <c r="E1221" s="9">
        <f t="shared" si="128"/>
        <v>6450000</v>
      </c>
      <c r="F1221" s="7">
        <v>5</v>
      </c>
      <c r="G1221" s="9">
        <f t="shared" si="129"/>
        <v>1290000</v>
      </c>
      <c r="H1221" s="19"/>
      <c r="I1221" s="8"/>
      <c r="J1221" s="19"/>
      <c r="K1221" s="9"/>
      <c r="L1221" s="9"/>
      <c r="M1221" s="7"/>
      <c r="N1221" s="9"/>
    </row>
    <row r="1222" spans="1:14">
      <c r="A1222" s="19">
        <v>5</v>
      </c>
      <c r="B1222" s="8" t="s">
        <v>494</v>
      </c>
      <c r="C1222" s="19">
        <v>2</v>
      </c>
      <c r="D1222" s="9">
        <v>2000000</v>
      </c>
      <c r="E1222" s="9">
        <f t="shared" si="128"/>
        <v>4000000</v>
      </c>
      <c r="F1222" s="7">
        <v>5</v>
      </c>
      <c r="G1222" s="9">
        <f t="shared" si="129"/>
        <v>800000</v>
      </c>
      <c r="H1222" s="19"/>
      <c r="I1222" s="8"/>
      <c r="J1222" s="19"/>
      <c r="K1222" s="9"/>
      <c r="L1222" s="9"/>
      <c r="M1222" s="7"/>
      <c r="N1222" s="9"/>
    </row>
    <row r="1223" spans="1:14">
      <c r="A1223" s="19">
        <v>6</v>
      </c>
      <c r="B1223" s="8" t="s">
        <v>495</v>
      </c>
      <c r="C1223" s="19">
        <v>1</v>
      </c>
      <c r="D1223" s="9">
        <v>1000000</v>
      </c>
      <c r="E1223" s="9">
        <f t="shared" si="128"/>
        <v>1000000</v>
      </c>
      <c r="F1223" s="7">
        <v>5</v>
      </c>
      <c r="G1223" s="9">
        <f t="shared" si="129"/>
        <v>200000</v>
      </c>
      <c r="H1223" s="19"/>
      <c r="I1223" s="8"/>
      <c r="J1223" s="19"/>
      <c r="K1223" s="9"/>
      <c r="L1223" s="9"/>
      <c r="M1223" s="7"/>
      <c r="N1223" s="9"/>
    </row>
    <row r="1224" spans="1:14">
      <c r="A1224" s="19">
        <v>7</v>
      </c>
      <c r="B1224" s="8" t="s">
        <v>97</v>
      </c>
      <c r="C1224" s="19">
        <v>1</v>
      </c>
      <c r="D1224" s="9">
        <v>100000</v>
      </c>
      <c r="E1224" s="9">
        <f t="shared" si="128"/>
        <v>100000</v>
      </c>
      <c r="F1224" s="7">
        <v>5</v>
      </c>
      <c r="G1224" s="9">
        <f t="shared" si="129"/>
        <v>20000</v>
      </c>
      <c r="H1224" s="19"/>
      <c r="I1224" s="8"/>
      <c r="J1224" s="19"/>
      <c r="K1224" s="9"/>
      <c r="L1224" s="9"/>
      <c r="M1224" s="7"/>
      <c r="N1224" s="9"/>
    </row>
    <row r="1225" spans="1:14">
      <c r="A1225" s="19">
        <v>8</v>
      </c>
      <c r="B1225" s="8" t="s">
        <v>349</v>
      </c>
      <c r="C1225" s="19">
        <v>3</v>
      </c>
      <c r="D1225" s="9">
        <v>200000</v>
      </c>
      <c r="E1225" s="9">
        <f t="shared" si="128"/>
        <v>600000</v>
      </c>
      <c r="F1225" s="7">
        <v>5</v>
      </c>
      <c r="G1225" s="9">
        <f t="shared" si="129"/>
        <v>120000</v>
      </c>
      <c r="H1225" s="19"/>
      <c r="I1225" s="8"/>
      <c r="J1225" s="19"/>
      <c r="K1225" s="9"/>
      <c r="L1225" s="9"/>
      <c r="M1225" s="7"/>
      <c r="N1225" s="9"/>
    </row>
    <row r="1226" spans="1:14">
      <c r="A1226" s="19">
        <v>9</v>
      </c>
      <c r="B1226" s="8" t="s">
        <v>549</v>
      </c>
      <c r="C1226" s="19">
        <v>1</v>
      </c>
      <c r="D1226" s="9">
        <v>35000000</v>
      </c>
      <c r="E1226" s="9">
        <f t="shared" si="128"/>
        <v>35000000</v>
      </c>
      <c r="F1226" s="7">
        <v>5</v>
      </c>
      <c r="G1226" s="9">
        <f t="shared" si="129"/>
        <v>7000000</v>
      </c>
      <c r="H1226" s="19"/>
      <c r="I1226" s="8"/>
      <c r="J1226" s="19"/>
      <c r="K1226" s="9"/>
      <c r="L1226" s="9"/>
      <c r="M1226" s="7"/>
      <c r="N1226" s="9"/>
    </row>
    <row r="1227" spans="1:14">
      <c r="A1227" s="19">
        <v>10</v>
      </c>
      <c r="B1227" s="8" t="s">
        <v>180</v>
      </c>
      <c r="C1227" s="19">
        <v>1</v>
      </c>
      <c r="D1227" s="9">
        <v>1500000</v>
      </c>
      <c r="E1227" s="9">
        <f t="shared" si="128"/>
        <v>1500000</v>
      </c>
      <c r="F1227" s="7">
        <v>5</v>
      </c>
      <c r="G1227" s="9">
        <f t="shared" si="129"/>
        <v>300000</v>
      </c>
      <c r="H1227" s="19"/>
      <c r="I1227" s="8"/>
      <c r="J1227" s="19"/>
      <c r="K1227" s="9"/>
      <c r="L1227" s="9"/>
      <c r="M1227" s="7"/>
      <c r="N1227" s="9"/>
    </row>
    <row r="1228" spans="1:14">
      <c r="A1228" s="19">
        <v>11</v>
      </c>
      <c r="B1228" s="8" t="s">
        <v>526</v>
      </c>
      <c r="C1228" s="19">
        <v>1</v>
      </c>
      <c r="D1228" s="9">
        <v>10000000</v>
      </c>
      <c r="E1228" s="9">
        <f t="shared" si="128"/>
        <v>10000000</v>
      </c>
      <c r="F1228" s="7">
        <v>5</v>
      </c>
      <c r="G1228" s="9">
        <f t="shared" si="129"/>
        <v>2000000</v>
      </c>
      <c r="H1228" s="19"/>
      <c r="I1228" s="8"/>
      <c r="J1228" s="19"/>
      <c r="K1228" s="9"/>
      <c r="L1228" s="9"/>
      <c r="M1228" s="7"/>
      <c r="N1228" s="9"/>
    </row>
    <row r="1229" spans="1:14">
      <c r="A1229" s="19">
        <v>12</v>
      </c>
      <c r="B1229" s="8" t="s">
        <v>366</v>
      </c>
      <c r="C1229" s="19">
        <v>1</v>
      </c>
      <c r="D1229" s="9">
        <v>5000000</v>
      </c>
      <c r="E1229" s="9">
        <f t="shared" si="128"/>
        <v>5000000</v>
      </c>
      <c r="F1229" s="7">
        <v>5</v>
      </c>
      <c r="G1229" s="9">
        <f t="shared" si="129"/>
        <v>1000000</v>
      </c>
      <c r="H1229" s="19"/>
      <c r="I1229" s="8"/>
      <c r="J1229" s="19"/>
      <c r="K1229" s="9"/>
      <c r="L1229" s="9"/>
      <c r="M1229" s="7"/>
      <c r="N1229" s="9"/>
    </row>
    <row r="1230" spans="1:14">
      <c r="A1230" s="19">
        <v>13</v>
      </c>
      <c r="B1230" s="8" t="s">
        <v>378</v>
      </c>
      <c r="C1230" s="19">
        <v>3</v>
      </c>
      <c r="D1230" s="9">
        <v>2500000</v>
      </c>
      <c r="E1230" s="9">
        <f t="shared" si="128"/>
        <v>7500000</v>
      </c>
      <c r="F1230" s="7">
        <v>5</v>
      </c>
      <c r="G1230" s="9">
        <f t="shared" si="129"/>
        <v>1500000</v>
      </c>
      <c r="H1230" s="19"/>
      <c r="I1230" s="8"/>
      <c r="J1230" s="19"/>
      <c r="K1230" s="9"/>
      <c r="L1230" s="9"/>
      <c r="M1230" s="7"/>
      <c r="N1230" s="9"/>
    </row>
    <row r="1231" spans="1:14">
      <c r="A1231" s="19">
        <v>14</v>
      </c>
      <c r="B1231" s="8" t="s">
        <v>435</v>
      </c>
      <c r="C1231" s="19">
        <v>1</v>
      </c>
      <c r="D1231" s="9">
        <v>2500000</v>
      </c>
      <c r="E1231" s="9">
        <f t="shared" si="128"/>
        <v>2500000</v>
      </c>
      <c r="F1231" s="7">
        <v>5</v>
      </c>
      <c r="G1231" s="9">
        <f t="shared" si="129"/>
        <v>500000</v>
      </c>
      <c r="H1231" s="19"/>
      <c r="I1231" s="8"/>
      <c r="J1231" s="19"/>
      <c r="K1231" s="9"/>
      <c r="L1231" s="9"/>
      <c r="M1231" s="7"/>
      <c r="N1231" s="9"/>
    </row>
    <row r="1232" spans="1:14">
      <c r="A1232" s="19">
        <v>15</v>
      </c>
      <c r="B1232" s="38" t="s">
        <v>238</v>
      </c>
      <c r="C1232" s="21">
        <v>1</v>
      </c>
      <c r="D1232" s="9">
        <v>4000000</v>
      </c>
      <c r="E1232" s="9">
        <f t="shared" si="128"/>
        <v>4000000</v>
      </c>
      <c r="F1232" s="7">
        <v>5</v>
      </c>
      <c r="G1232" s="9">
        <f t="shared" si="129"/>
        <v>800000</v>
      </c>
      <c r="H1232" s="19"/>
      <c r="I1232" s="8"/>
      <c r="J1232" s="19"/>
      <c r="K1232" s="9"/>
      <c r="L1232" s="9"/>
      <c r="M1232" s="7"/>
      <c r="N1232" s="9"/>
    </row>
    <row r="1233" spans="1:14">
      <c r="A1233" s="28"/>
      <c r="B1233" s="40"/>
      <c r="C1233" s="23"/>
      <c r="D1233" s="9"/>
      <c r="E1233" s="9"/>
      <c r="F1233" s="7"/>
      <c r="G1233" s="9"/>
      <c r="H1233" s="19"/>
      <c r="I1233" s="8"/>
      <c r="J1233" s="19"/>
      <c r="K1233" s="9"/>
      <c r="L1233" s="9"/>
      <c r="M1233" s="7"/>
      <c r="N1233" s="9"/>
    </row>
    <row r="1234" spans="1:14">
      <c r="A1234" s="19"/>
      <c r="B1234" s="8" t="s">
        <v>550</v>
      </c>
      <c r="C1234" s="19"/>
      <c r="D1234" s="9"/>
      <c r="E1234" s="9"/>
      <c r="F1234" s="7"/>
      <c r="G1234" s="9"/>
      <c r="H1234" s="19"/>
      <c r="I1234" s="8"/>
      <c r="J1234" s="19"/>
      <c r="K1234" s="9"/>
      <c r="L1234" s="9"/>
      <c r="M1234" s="7"/>
      <c r="N1234" s="9"/>
    </row>
    <row r="1235" spans="1:14">
      <c r="A1235" s="19">
        <v>1</v>
      </c>
      <c r="B1235" s="8" t="s">
        <v>199</v>
      </c>
      <c r="C1235" s="19">
        <v>1</v>
      </c>
      <c r="D1235" s="9">
        <v>8000000</v>
      </c>
      <c r="E1235" s="9">
        <f t="shared" ref="E1235:E1260" si="130">C1235*D1235</f>
        <v>8000000</v>
      </c>
      <c r="F1235" s="7">
        <v>5</v>
      </c>
      <c r="G1235" s="9">
        <f t="shared" ref="G1235:G1260" si="131">E1235/F1235</f>
        <v>1600000</v>
      </c>
      <c r="H1235" s="19"/>
      <c r="I1235" s="8"/>
      <c r="J1235" s="19"/>
      <c r="K1235" s="9"/>
      <c r="L1235" s="9"/>
      <c r="M1235" s="7"/>
      <c r="N1235" s="9"/>
    </row>
    <row r="1236" spans="1:14">
      <c r="A1236" s="19">
        <v>2</v>
      </c>
      <c r="B1236" s="8" t="s">
        <v>551</v>
      </c>
      <c r="C1236" s="19">
        <v>1</v>
      </c>
      <c r="D1236" s="9">
        <v>4000000</v>
      </c>
      <c r="E1236" s="9">
        <f t="shared" si="130"/>
        <v>4000000</v>
      </c>
      <c r="F1236" s="7">
        <v>5</v>
      </c>
      <c r="G1236" s="9">
        <f t="shared" si="131"/>
        <v>800000</v>
      </c>
      <c r="H1236" s="19"/>
      <c r="I1236" s="8"/>
      <c r="J1236" s="19"/>
      <c r="K1236" s="9"/>
      <c r="L1236" s="9"/>
      <c r="M1236" s="7"/>
      <c r="N1236" s="9"/>
    </row>
    <row r="1237" spans="1:14">
      <c r="A1237" s="19">
        <v>3</v>
      </c>
      <c r="B1237" s="8" t="s">
        <v>552</v>
      </c>
      <c r="C1237" s="19">
        <v>1</v>
      </c>
      <c r="D1237" s="9">
        <v>3900000</v>
      </c>
      <c r="E1237" s="9">
        <f t="shared" si="130"/>
        <v>3900000</v>
      </c>
      <c r="F1237" s="7">
        <v>5</v>
      </c>
      <c r="G1237" s="9">
        <f t="shared" si="131"/>
        <v>780000</v>
      </c>
      <c r="H1237" s="19"/>
      <c r="I1237" s="8"/>
      <c r="J1237" s="19"/>
      <c r="K1237" s="9"/>
      <c r="L1237" s="9"/>
      <c r="M1237" s="7"/>
      <c r="N1237" s="9"/>
    </row>
    <row r="1238" spans="1:14">
      <c r="A1238" s="19">
        <v>4</v>
      </c>
      <c r="B1238" s="8" t="s">
        <v>232</v>
      </c>
      <c r="C1238" s="19">
        <v>1</v>
      </c>
      <c r="D1238" s="9">
        <v>3000000</v>
      </c>
      <c r="E1238" s="9">
        <f t="shared" si="130"/>
        <v>3000000</v>
      </c>
      <c r="F1238" s="7">
        <v>5</v>
      </c>
      <c r="G1238" s="9">
        <f t="shared" si="131"/>
        <v>600000</v>
      </c>
      <c r="H1238" s="19"/>
      <c r="I1238" s="8"/>
      <c r="J1238" s="19"/>
      <c r="K1238" s="9"/>
      <c r="L1238" s="9"/>
      <c r="M1238" s="7"/>
      <c r="N1238" s="9"/>
    </row>
    <row r="1239" spans="1:14">
      <c r="A1239" s="19">
        <v>5</v>
      </c>
      <c r="B1239" s="8" t="s">
        <v>553</v>
      </c>
      <c r="C1239" s="19">
        <v>12</v>
      </c>
      <c r="D1239" s="9">
        <v>2500000</v>
      </c>
      <c r="E1239" s="9">
        <f t="shared" si="130"/>
        <v>30000000</v>
      </c>
      <c r="F1239" s="7">
        <v>5</v>
      </c>
      <c r="G1239" s="9">
        <f t="shared" si="131"/>
        <v>6000000</v>
      </c>
      <c r="H1239" s="19"/>
      <c r="I1239" s="8"/>
      <c r="J1239" s="19"/>
      <c r="K1239" s="9"/>
      <c r="L1239" s="9"/>
      <c r="M1239" s="7"/>
      <c r="N1239" s="9"/>
    </row>
    <row r="1240" spans="1:14">
      <c r="A1240" s="19">
        <v>6</v>
      </c>
      <c r="B1240" s="8" t="s">
        <v>554</v>
      </c>
      <c r="C1240" s="19">
        <v>2</v>
      </c>
      <c r="D1240" s="9">
        <v>6000000</v>
      </c>
      <c r="E1240" s="9">
        <f t="shared" si="130"/>
        <v>12000000</v>
      </c>
      <c r="F1240" s="7">
        <v>5</v>
      </c>
      <c r="G1240" s="9">
        <f t="shared" si="131"/>
        <v>2400000</v>
      </c>
      <c r="H1240" s="19"/>
      <c r="I1240" s="8"/>
      <c r="J1240" s="19"/>
      <c r="K1240" s="9"/>
      <c r="L1240" s="9"/>
      <c r="M1240" s="7"/>
      <c r="N1240" s="9"/>
    </row>
    <row r="1241" spans="1:14">
      <c r="A1241" s="19">
        <v>7</v>
      </c>
      <c r="B1241" s="8" t="s">
        <v>180</v>
      </c>
      <c r="C1241" s="19">
        <v>1</v>
      </c>
      <c r="D1241" s="9">
        <v>1500000</v>
      </c>
      <c r="E1241" s="9">
        <f t="shared" si="130"/>
        <v>1500000</v>
      </c>
      <c r="F1241" s="7">
        <v>5</v>
      </c>
      <c r="G1241" s="9">
        <f t="shared" si="131"/>
        <v>300000</v>
      </c>
      <c r="H1241" s="19"/>
      <c r="I1241" s="8" t="s">
        <v>588</v>
      </c>
      <c r="J1241" s="19"/>
      <c r="K1241" s="9"/>
      <c r="L1241" s="9"/>
      <c r="M1241" s="7"/>
      <c r="N1241" s="9"/>
    </row>
    <row r="1242" spans="1:14">
      <c r="A1242" s="19">
        <v>8</v>
      </c>
      <c r="B1242" s="8" t="s">
        <v>97</v>
      </c>
      <c r="C1242" s="19">
        <v>1</v>
      </c>
      <c r="D1242" s="9">
        <v>100000</v>
      </c>
      <c r="E1242" s="9">
        <f t="shared" si="130"/>
        <v>100000</v>
      </c>
      <c r="F1242" s="7">
        <v>5</v>
      </c>
      <c r="G1242" s="9">
        <f t="shared" si="131"/>
        <v>20000</v>
      </c>
      <c r="H1242" s="20"/>
      <c r="I1242" s="33"/>
      <c r="J1242" s="20"/>
      <c r="K1242" s="9"/>
      <c r="L1242" s="9"/>
      <c r="M1242" s="7"/>
      <c r="N1242" s="9"/>
    </row>
    <row r="1243" spans="1:14">
      <c r="A1243" s="19">
        <v>9</v>
      </c>
      <c r="B1243" s="8" t="s">
        <v>555</v>
      </c>
      <c r="C1243" s="19">
        <v>39</v>
      </c>
      <c r="D1243" s="9">
        <v>500000</v>
      </c>
      <c r="E1243" s="9">
        <f t="shared" si="130"/>
        <v>19500000</v>
      </c>
      <c r="F1243" s="7">
        <v>5</v>
      </c>
      <c r="G1243" s="9">
        <f t="shared" si="131"/>
        <v>3900000</v>
      </c>
      <c r="H1243" s="20"/>
      <c r="I1243" s="33"/>
      <c r="J1243" s="20"/>
      <c r="K1243" s="9"/>
      <c r="L1243" s="9"/>
      <c r="M1243" s="7"/>
      <c r="N1243" s="9"/>
    </row>
    <row r="1244" spans="1:14">
      <c r="A1244" s="19">
        <v>10</v>
      </c>
      <c r="B1244" s="8" t="s">
        <v>349</v>
      </c>
      <c r="C1244" s="19">
        <v>2</v>
      </c>
      <c r="D1244" s="9">
        <v>200000</v>
      </c>
      <c r="E1244" s="9">
        <f t="shared" si="130"/>
        <v>400000</v>
      </c>
      <c r="F1244" s="7">
        <v>5</v>
      </c>
      <c r="G1244" s="9">
        <f t="shared" si="131"/>
        <v>80000</v>
      </c>
      <c r="H1244" s="20"/>
      <c r="I1244" s="33"/>
      <c r="J1244" s="20"/>
      <c r="K1244" s="9"/>
      <c r="L1244" s="9"/>
      <c r="M1244" s="7"/>
      <c r="N1244" s="9"/>
    </row>
    <row r="1245" spans="1:14">
      <c r="A1245" s="19">
        <v>11</v>
      </c>
      <c r="B1245" s="38" t="s">
        <v>238</v>
      </c>
      <c r="C1245" s="21">
        <v>1</v>
      </c>
      <c r="D1245" s="9">
        <v>4000000</v>
      </c>
      <c r="E1245" s="9">
        <f t="shared" si="130"/>
        <v>4000000</v>
      </c>
      <c r="F1245" s="7">
        <v>5</v>
      </c>
      <c r="G1245" s="9">
        <f t="shared" si="131"/>
        <v>800000</v>
      </c>
      <c r="H1245" s="20"/>
      <c r="I1245" s="33"/>
      <c r="J1245" s="20"/>
      <c r="K1245" s="9"/>
      <c r="L1245" s="9"/>
      <c r="M1245" s="7"/>
      <c r="N1245" s="9"/>
    </row>
    <row r="1246" spans="1:14">
      <c r="A1246" s="19"/>
      <c r="B1246" s="8"/>
      <c r="C1246" s="19"/>
      <c r="D1246" s="9"/>
      <c r="E1246" s="9">
        <f t="shared" si="130"/>
        <v>0</v>
      </c>
      <c r="F1246" s="7">
        <v>5</v>
      </c>
      <c r="G1246" s="9">
        <f t="shared" si="131"/>
        <v>0</v>
      </c>
      <c r="H1246" s="20"/>
      <c r="I1246" s="33"/>
      <c r="J1246" s="20"/>
      <c r="K1246" s="9"/>
      <c r="L1246" s="9"/>
      <c r="M1246" s="7"/>
      <c r="N1246" s="9"/>
    </row>
    <row r="1247" spans="1:14">
      <c r="A1247" s="19"/>
      <c r="B1247" s="8" t="s">
        <v>556</v>
      </c>
      <c r="C1247" s="19"/>
      <c r="D1247" s="9"/>
      <c r="E1247" s="9">
        <f t="shared" si="130"/>
        <v>0</v>
      </c>
      <c r="F1247" s="7">
        <v>5</v>
      </c>
      <c r="G1247" s="9">
        <f t="shared" si="131"/>
        <v>0</v>
      </c>
      <c r="H1247" s="20"/>
      <c r="I1247" s="33"/>
      <c r="J1247" s="20"/>
      <c r="K1247" s="9"/>
      <c r="L1247" s="9"/>
      <c r="M1247" s="7"/>
      <c r="N1247" s="9"/>
    </row>
    <row r="1248" spans="1:14">
      <c r="A1248" s="19">
        <v>1</v>
      </c>
      <c r="B1248" s="8" t="s">
        <v>199</v>
      </c>
      <c r="C1248" s="19">
        <v>1</v>
      </c>
      <c r="D1248" s="9">
        <v>8000000</v>
      </c>
      <c r="E1248" s="9">
        <f t="shared" si="130"/>
        <v>8000000</v>
      </c>
      <c r="F1248" s="7">
        <v>5</v>
      </c>
      <c r="G1248" s="9">
        <f t="shared" si="131"/>
        <v>1600000</v>
      </c>
      <c r="H1248" s="20"/>
      <c r="I1248" s="33"/>
      <c r="J1248" s="20"/>
      <c r="K1248" s="9"/>
      <c r="L1248" s="9"/>
      <c r="M1248" s="7"/>
      <c r="N1248" s="9"/>
    </row>
    <row r="1249" spans="1:14">
      <c r="A1249" s="19">
        <v>2</v>
      </c>
      <c r="B1249" s="8" t="s">
        <v>551</v>
      </c>
      <c r="C1249" s="19">
        <v>1</v>
      </c>
      <c r="D1249" s="9">
        <v>4000000</v>
      </c>
      <c r="E1249" s="9">
        <f t="shared" si="130"/>
        <v>4000000</v>
      </c>
      <c r="F1249" s="7">
        <v>5</v>
      </c>
      <c r="G1249" s="9">
        <f t="shared" si="131"/>
        <v>800000</v>
      </c>
      <c r="H1249" s="20"/>
      <c r="I1249" s="33"/>
      <c r="J1249" s="20"/>
      <c r="K1249" s="9"/>
      <c r="L1249" s="9"/>
      <c r="M1249" s="7"/>
      <c r="N1249" s="9"/>
    </row>
    <row r="1250" spans="1:14">
      <c r="A1250" s="19">
        <v>3</v>
      </c>
      <c r="B1250" s="8" t="s">
        <v>552</v>
      </c>
      <c r="C1250" s="19">
        <v>1</v>
      </c>
      <c r="D1250" s="9">
        <v>3900000</v>
      </c>
      <c r="E1250" s="9">
        <f t="shared" si="130"/>
        <v>3900000</v>
      </c>
      <c r="F1250" s="7">
        <v>5</v>
      </c>
      <c r="G1250" s="9">
        <f t="shared" si="131"/>
        <v>780000</v>
      </c>
      <c r="H1250" s="20"/>
      <c r="I1250" s="33"/>
      <c r="J1250" s="20"/>
      <c r="K1250" s="9"/>
      <c r="L1250" s="9"/>
      <c r="M1250" s="7"/>
      <c r="N1250" s="9"/>
    </row>
    <row r="1251" spans="1:14">
      <c r="A1251" s="19">
        <v>4</v>
      </c>
      <c r="B1251" s="8" t="s">
        <v>232</v>
      </c>
      <c r="C1251" s="19">
        <v>1</v>
      </c>
      <c r="D1251" s="9">
        <v>3000000</v>
      </c>
      <c r="E1251" s="9">
        <f t="shared" si="130"/>
        <v>3000000</v>
      </c>
      <c r="F1251" s="7">
        <v>5</v>
      </c>
      <c r="G1251" s="9">
        <f t="shared" si="131"/>
        <v>600000</v>
      </c>
      <c r="H1251" s="20"/>
      <c r="I1251" s="33"/>
      <c r="J1251" s="20"/>
      <c r="K1251" s="9"/>
      <c r="L1251" s="9"/>
      <c r="M1251" s="7"/>
      <c r="N1251" s="9"/>
    </row>
    <row r="1252" spans="1:14">
      <c r="A1252" s="19">
        <v>5</v>
      </c>
      <c r="B1252" s="8" t="s">
        <v>553</v>
      </c>
      <c r="C1252" s="19">
        <v>12</v>
      </c>
      <c r="D1252" s="9">
        <v>2500000</v>
      </c>
      <c r="E1252" s="9">
        <f t="shared" si="130"/>
        <v>30000000</v>
      </c>
      <c r="F1252" s="7">
        <v>5</v>
      </c>
      <c r="G1252" s="9">
        <f t="shared" si="131"/>
        <v>6000000</v>
      </c>
      <c r="H1252" s="20"/>
      <c r="I1252" s="33"/>
      <c r="J1252" s="20"/>
      <c r="K1252" s="9"/>
      <c r="L1252" s="9"/>
      <c r="M1252" s="7"/>
      <c r="N1252" s="9"/>
    </row>
    <row r="1253" spans="1:14">
      <c r="A1253" s="19">
        <v>6</v>
      </c>
      <c r="B1253" s="8" t="s">
        <v>554</v>
      </c>
      <c r="C1253" s="19">
        <v>2</v>
      </c>
      <c r="D1253" s="9">
        <v>6000000</v>
      </c>
      <c r="E1253" s="9">
        <f t="shared" si="130"/>
        <v>12000000</v>
      </c>
      <c r="F1253" s="7">
        <v>5</v>
      </c>
      <c r="G1253" s="9">
        <f t="shared" si="131"/>
        <v>2400000</v>
      </c>
      <c r="H1253" s="20"/>
      <c r="I1253" s="33"/>
      <c r="J1253" s="20"/>
      <c r="K1253" s="9"/>
      <c r="L1253" s="9"/>
      <c r="M1253" s="7"/>
      <c r="N1253" s="9"/>
    </row>
    <row r="1254" spans="1:14">
      <c r="A1254" s="19">
        <v>7</v>
      </c>
      <c r="B1254" s="8" t="s">
        <v>347</v>
      </c>
      <c r="C1254" s="19">
        <v>1</v>
      </c>
      <c r="D1254" s="9">
        <v>1500000</v>
      </c>
      <c r="E1254" s="9">
        <f t="shared" si="130"/>
        <v>1500000</v>
      </c>
      <c r="F1254" s="7">
        <v>5</v>
      </c>
      <c r="G1254" s="9">
        <f t="shared" si="131"/>
        <v>300000</v>
      </c>
      <c r="H1254" s="20"/>
      <c r="I1254" s="33"/>
      <c r="J1254" s="20"/>
      <c r="K1254" s="9"/>
      <c r="L1254" s="9"/>
      <c r="M1254" s="7"/>
      <c r="N1254" s="9"/>
    </row>
    <row r="1255" spans="1:14">
      <c r="A1255" s="19">
        <v>8</v>
      </c>
      <c r="B1255" s="8" t="s">
        <v>180</v>
      </c>
      <c r="C1255" s="19">
        <v>1</v>
      </c>
      <c r="D1255" s="9">
        <v>1500000</v>
      </c>
      <c r="E1255" s="9">
        <f t="shared" si="130"/>
        <v>1500000</v>
      </c>
      <c r="F1255" s="7">
        <v>5</v>
      </c>
      <c r="G1255" s="9">
        <f t="shared" si="131"/>
        <v>300000</v>
      </c>
      <c r="H1255" s="20">
        <v>14</v>
      </c>
      <c r="I1255" s="33" t="s">
        <v>593</v>
      </c>
      <c r="J1255" s="20">
        <v>2</v>
      </c>
      <c r="K1255" s="9">
        <v>70000000</v>
      </c>
      <c r="L1255" s="9">
        <f t="shared" ref="L1255:L1270" si="132">J1255*K1255</f>
        <v>140000000</v>
      </c>
      <c r="M1255" s="7">
        <v>5</v>
      </c>
      <c r="N1255" s="9">
        <f t="shared" ref="N1255:N1270" si="133">L1255/M1255</f>
        <v>28000000</v>
      </c>
    </row>
    <row r="1256" spans="1:14">
      <c r="A1256" s="19">
        <v>9</v>
      </c>
      <c r="B1256" s="8" t="s">
        <v>97</v>
      </c>
      <c r="C1256" s="19">
        <v>1</v>
      </c>
      <c r="D1256" s="9">
        <v>100000</v>
      </c>
      <c r="E1256" s="9">
        <f t="shared" si="130"/>
        <v>100000</v>
      </c>
      <c r="F1256" s="7">
        <v>5</v>
      </c>
      <c r="G1256" s="9">
        <f t="shared" si="131"/>
        <v>20000</v>
      </c>
      <c r="H1256" s="20">
        <v>15</v>
      </c>
      <c r="I1256" s="33" t="s">
        <v>138</v>
      </c>
      <c r="J1256" s="20">
        <v>2</v>
      </c>
      <c r="K1256" s="9">
        <v>7000000</v>
      </c>
      <c r="L1256" s="9">
        <f t="shared" si="132"/>
        <v>14000000</v>
      </c>
      <c r="M1256" s="7">
        <v>5</v>
      </c>
      <c r="N1256" s="9">
        <f t="shared" si="133"/>
        <v>2800000</v>
      </c>
    </row>
    <row r="1257" spans="1:14">
      <c r="A1257" s="19">
        <v>10</v>
      </c>
      <c r="B1257" s="8" t="s">
        <v>555</v>
      </c>
      <c r="C1257" s="19">
        <v>39</v>
      </c>
      <c r="D1257" s="9">
        <v>500000</v>
      </c>
      <c r="E1257" s="9">
        <f t="shared" si="130"/>
        <v>19500000</v>
      </c>
      <c r="F1257" s="7">
        <v>5</v>
      </c>
      <c r="G1257" s="9">
        <f t="shared" si="131"/>
        <v>3900000</v>
      </c>
      <c r="H1257" s="20"/>
      <c r="I1257" s="33"/>
      <c r="J1257" s="20"/>
      <c r="K1257" s="9"/>
      <c r="L1257" s="9"/>
      <c r="M1257" s="7"/>
      <c r="N1257" s="9"/>
    </row>
    <row r="1258" spans="1:14">
      <c r="A1258" s="19">
        <v>11</v>
      </c>
      <c r="B1258" s="8" t="s">
        <v>349</v>
      </c>
      <c r="C1258" s="19">
        <v>2</v>
      </c>
      <c r="D1258" s="9">
        <v>200000</v>
      </c>
      <c r="E1258" s="9">
        <f t="shared" si="130"/>
        <v>400000</v>
      </c>
      <c r="F1258" s="7">
        <v>5</v>
      </c>
      <c r="G1258" s="9">
        <f t="shared" si="131"/>
        <v>80000</v>
      </c>
      <c r="H1258" s="20"/>
      <c r="I1258" s="33"/>
      <c r="J1258" s="20"/>
      <c r="K1258" s="9"/>
      <c r="L1258" s="9"/>
      <c r="M1258" s="7"/>
      <c r="N1258" s="9"/>
    </row>
    <row r="1259" spans="1:14">
      <c r="A1259" s="19"/>
      <c r="B1259" s="8"/>
      <c r="C1259" s="19"/>
      <c r="D1259" s="9"/>
      <c r="E1259" s="9"/>
      <c r="F1259" s="7"/>
      <c r="G1259" s="9"/>
      <c r="H1259" s="20"/>
      <c r="I1259" s="33"/>
      <c r="J1259" s="20"/>
      <c r="K1259" s="9"/>
      <c r="L1259" s="9"/>
      <c r="M1259" s="7"/>
      <c r="N1259" s="9"/>
    </row>
    <row r="1260" spans="1:14">
      <c r="A1260" s="19">
        <v>13</v>
      </c>
      <c r="B1260" s="38" t="s">
        <v>238</v>
      </c>
      <c r="C1260" s="21">
        <v>1</v>
      </c>
      <c r="D1260" s="9">
        <v>4000000</v>
      </c>
      <c r="E1260" s="9">
        <f t="shared" si="130"/>
        <v>4000000</v>
      </c>
      <c r="F1260" s="7">
        <v>5</v>
      </c>
      <c r="G1260" s="9">
        <f t="shared" si="131"/>
        <v>800000</v>
      </c>
      <c r="H1260" s="20"/>
      <c r="I1260" s="33"/>
      <c r="J1260" s="20"/>
      <c r="K1260" s="9"/>
      <c r="L1260" s="9"/>
      <c r="M1260" s="7"/>
      <c r="N1260" s="9"/>
    </row>
    <row r="1261" spans="1:14">
      <c r="A1261" s="19"/>
      <c r="B1261" s="38"/>
      <c r="C1261" s="21"/>
      <c r="D1261" s="9"/>
      <c r="E1261" s="9"/>
      <c r="F1261" s="7"/>
      <c r="G1261" s="9"/>
      <c r="H1261" s="20"/>
      <c r="I1261" s="33"/>
      <c r="J1261" s="20"/>
      <c r="K1261" s="9"/>
      <c r="L1261" s="9"/>
      <c r="M1261" s="7"/>
      <c r="N1261" s="9"/>
    </row>
    <row r="1262" spans="1:14">
      <c r="A1262" s="19"/>
      <c r="B1262" s="38" t="s">
        <v>557</v>
      </c>
      <c r="C1262" s="21"/>
      <c r="D1262" s="9"/>
      <c r="E1262" s="9"/>
      <c r="F1262" s="7"/>
      <c r="G1262" s="9"/>
      <c r="H1262" s="20"/>
      <c r="I1262" s="33"/>
      <c r="J1262" s="20"/>
      <c r="K1262" s="9"/>
      <c r="L1262" s="9"/>
      <c r="M1262" s="7"/>
      <c r="N1262" s="9"/>
    </row>
    <row r="1263" spans="1:14">
      <c r="A1263" s="19">
        <v>1</v>
      </c>
      <c r="B1263" s="8" t="s">
        <v>199</v>
      </c>
      <c r="C1263" s="19">
        <v>1</v>
      </c>
      <c r="D1263" s="9">
        <v>8000000</v>
      </c>
      <c r="E1263" s="9">
        <f t="shared" ref="E1263:E1274" si="134">C1263*D1263</f>
        <v>8000000</v>
      </c>
      <c r="F1263" s="7">
        <v>5</v>
      </c>
      <c r="G1263" s="9">
        <f t="shared" ref="G1263:G1274" si="135">E1263/F1263</f>
        <v>1600000</v>
      </c>
      <c r="H1263" s="20"/>
      <c r="I1263" s="33"/>
      <c r="J1263" s="20"/>
      <c r="K1263" s="9"/>
      <c r="L1263" s="9"/>
      <c r="M1263" s="7"/>
      <c r="N1263" s="9"/>
    </row>
    <row r="1264" spans="1:14">
      <c r="A1264" s="19">
        <v>2</v>
      </c>
      <c r="B1264" s="8" t="s">
        <v>551</v>
      </c>
      <c r="C1264" s="19">
        <v>1</v>
      </c>
      <c r="D1264" s="9">
        <v>4000000</v>
      </c>
      <c r="E1264" s="9">
        <f t="shared" si="134"/>
        <v>4000000</v>
      </c>
      <c r="F1264" s="7">
        <v>5</v>
      </c>
      <c r="G1264" s="9">
        <f t="shared" si="135"/>
        <v>800000</v>
      </c>
      <c r="H1264" s="20"/>
      <c r="I1264" s="33"/>
      <c r="J1264" s="20"/>
      <c r="K1264" s="9"/>
      <c r="L1264" s="9"/>
      <c r="M1264" s="7"/>
      <c r="N1264" s="9"/>
    </row>
    <row r="1265" spans="1:14">
      <c r="A1265" s="19">
        <v>3</v>
      </c>
      <c r="B1265" s="8" t="s">
        <v>552</v>
      </c>
      <c r="C1265" s="19">
        <v>1</v>
      </c>
      <c r="D1265" s="9">
        <v>2500000</v>
      </c>
      <c r="E1265" s="9">
        <f t="shared" si="134"/>
        <v>2500000</v>
      </c>
      <c r="F1265" s="7">
        <v>5</v>
      </c>
      <c r="G1265" s="9">
        <f t="shared" si="135"/>
        <v>500000</v>
      </c>
      <c r="H1265" s="19"/>
      <c r="I1265" s="8"/>
      <c r="J1265" s="19"/>
      <c r="K1265" s="9"/>
      <c r="L1265" s="9"/>
      <c r="M1265" s="7"/>
      <c r="N1265" s="9"/>
    </row>
    <row r="1266" spans="1:14">
      <c r="A1266" s="19">
        <v>4</v>
      </c>
      <c r="B1266" s="8" t="s">
        <v>232</v>
      </c>
      <c r="C1266" s="19">
        <v>1</v>
      </c>
      <c r="D1266" s="9">
        <v>3000000</v>
      </c>
      <c r="E1266" s="9">
        <f t="shared" si="134"/>
        <v>3000000</v>
      </c>
      <c r="F1266" s="7">
        <v>5</v>
      </c>
      <c r="G1266" s="9">
        <f t="shared" si="135"/>
        <v>600000</v>
      </c>
      <c r="H1266" s="20"/>
      <c r="I1266" s="33"/>
      <c r="J1266" s="20"/>
      <c r="K1266" s="9"/>
      <c r="L1266" s="9"/>
      <c r="M1266" s="7"/>
      <c r="N1266" s="9"/>
    </row>
    <row r="1267" spans="1:14">
      <c r="A1267" s="19">
        <v>5</v>
      </c>
      <c r="B1267" s="8" t="s">
        <v>553</v>
      </c>
      <c r="C1267" s="19">
        <v>12</v>
      </c>
      <c r="D1267" s="9">
        <v>2500000</v>
      </c>
      <c r="E1267" s="9">
        <f t="shared" si="134"/>
        <v>30000000</v>
      </c>
      <c r="F1267" s="7">
        <v>5</v>
      </c>
      <c r="G1267" s="9">
        <f t="shared" si="135"/>
        <v>6000000</v>
      </c>
      <c r="H1267" s="27"/>
      <c r="I1267" s="45"/>
      <c r="J1267" s="20"/>
      <c r="K1267" s="9"/>
      <c r="L1267" s="9"/>
      <c r="M1267" s="7"/>
      <c r="N1267" s="9"/>
    </row>
    <row r="1268" spans="1:14">
      <c r="A1268" s="19">
        <v>6</v>
      </c>
      <c r="B1268" s="8" t="s">
        <v>554</v>
      </c>
      <c r="C1268" s="19">
        <v>2</v>
      </c>
      <c r="D1268" s="9">
        <v>6000000</v>
      </c>
      <c r="E1268" s="9">
        <f t="shared" si="134"/>
        <v>12000000</v>
      </c>
      <c r="F1268" s="7">
        <v>5</v>
      </c>
      <c r="G1268" s="9">
        <f t="shared" si="135"/>
        <v>2400000</v>
      </c>
      <c r="H1268" s="20">
        <v>27</v>
      </c>
      <c r="I1268" s="45" t="s">
        <v>297</v>
      </c>
      <c r="J1268" s="20">
        <v>1</v>
      </c>
      <c r="K1268" s="9">
        <v>12500000</v>
      </c>
      <c r="L1268" s="9">
        <f t="shared" si="132"/>
        <v>12500000</v>
      </c>
      <c r="M1268" s="7">
        <v>5</v>
      </c>
      <c r="N1268" s="9">
        <f t="shared" si="133"/>
        <v>2500000</v>
      </c>
    </row>
    <row r="1269" spans="1:14">
      <c r="A1269" s="19">
        <v>7</v>
      </c>
      <c r="B1269" s="8" t="s">
        <v>347</v>
      </c>
      <c r="C1269" s="19">
        <v>1</v>
      </c>
      <c r="D1269" s="9">
        <v>1500000</v>
      </c>
      <c r="E1269" s="9">
        <f t="shared" si="134"/>
        <v>1500000</v>
      </c>
      <c r="F1269" s="7">
        <v>5</v>
      </c>
      <c r="G1269" s="9">
        <f t="shared" si="135"/>
        <v>300000</v>
      </c>
      <c r="H1269" s="27">
        <v>28</v>
      </c>
      <c r="I1269" s="45" t="s">
        <v>243</v>
      </c>
      <c r="J1269" s="20">
        <v>1</v>
      </c>
      <c r="K1269" s="9">
        <v>900000</v>
      </c>
      <c r="L1269" s="9">
        <f t="shared" si="132"/>
        <v>900000</v>
      </c>
      <c r="M1269" s="7">
        <v>5</v>
      </c>
      <c r="N1269" s="9">
        <f t="shared" si="133"/>
        <v>180000</v>
      </c>
    </row>
    <row r="1270" spans="1:14">
      <c r="A1270" s="19">
        <v>8</v>
      </c>
      <c r="B1270" s="8" t="s">
        <v>180</v>
      </c>
      <c r="C1270" s="19">
        <v>1</v>
      </c>
      <c r="D1270" s="9">
        <v>1500000</v>
      </c>
      <c r="E1270" s="9">
        <f t="shared" si="134"/>
        <v>1500000</v>
      </c>
      <c r="F1270" s="7">
        <v>5</v>
      </c>
      <c r="G1270" s="9">
        <f t="shared" si="135"/>
        <v>300000</v>
      </c>
      <c r="H1270" s="20">
        <v>29</v>
      </c>
      <c r="I1270" s="8" t="s">
        <v>603</v>
      </c>
      <c r="J1270" s="20">
        <v>1</v>
      </c>
      <c r="K1270" s="9">
        <v>200000000</v>
      </c>
      <c r="L1270" s="9">
        <f t="shared" si="132"/>
        <v>200000000</v>
      </c>
      <c r="M1270" s="7">
        <v>5</v>
      </c>
      <c r="N1270" s="9">
        <f t="shared" si="133"/>
        <v>40000000</v>
      </c>
    </row>
    <row r="1271" spans="1:14">
      <c r="A1271" s="19">
        <v>9</v>
      </c>
      <c r="B1271" s="8" t="s">
        <v>97</v>
      </c>
      <c r="C1271" s="19">
        <v>1</v>
      </c>
      <c r="D1271" s="9">
        <v>100000</v>
      </c>
      <c r="E1271" s="9">
        <f t="shared" si="134"/>
        <v>100000</v>
      </c>
      <c r="F1271" s="7">
        <v>5</v>
      </c>
      <c r="G1271" s="9">
        <f t="shared" si="135"/>
        <v>20000</v>
      </c>
      <c r="H1271" s="28"/>
      <c r="I1271" s="39"/>
      <c r="J1271" s="28"/>
      <c r="K1271" s="9"/>
      <c r="L1271" s="9"/>
      <c r="M1271" s="7"/>
      <c r="N1271" s="9"/>
    </row>
    <row r="1272" spans="1:14">
      <c r="A1272" s="19">
        <v>10</v>
      </c>
      <c r="B1272" s="8" t="s">
        <v>555</v>
      </c>
      <c r="C1272" s="19">
        <v>39</v>
      </c>
      <c r="D1272" s="9">
        <v>500000</v>
      </c>
      <c r="E1272" s="9">
        <f t="shared" si="134"/>
        <v>19500000</v>
      </c>
      <c r="F1272" s="7">
        <v>5</v>
      </c>
      <c r="G1272" s="9">
        <f t="shared" si="135"/>
        <v>3900000</v>
      </c>
      <c r="H1272" s="28"/>
      <c r="I1272" s="39"/>
      <c r="J1272" s="28"/>
      <c r="N1272" s="9">
        <f>SUM(N6:N1271)</f>
        <v>1808060000</v>
      </c>
    </row>
    <row r="1273" spans="1:14">
      <c r="A1273" s="19">
        <v>11</v>
      </c>
      <c r="B1273" s="8" t="s">
        <v>349</v>
      </c>
      <c r="C1273" s="19">
        <v>2</v>
      </c>
      <c r="D1273" s="9">
        <v>200000</v>
      </c>
      <c r="E1273" s="9">
        <f t="shared" si="134"/>
        <v>400000</v>
      </c>
      <c r="F1273" s="7">
        <v>5</v>
      </c>
      <c r="G1273" s="9">
        <f t="shared" si="135"/>
        <v>80000</v>
      </c>
    </row>
    <row r="1274" spans="1:14">
      <c r="A1274" s="19">
        <v>12</v>
      </c>
      <c r="B1274" s="38" t="s">
        <v>238</v>
      </c>
      <c r="C1274" s="21">
        <v>1</v>
      </c>
      <c r="D1274" s="9">
        <v>4000000</v>
      </c>
      <c r="E1274" s="9">
        <f t="shared" si="134"/>
        <v>4000000</v>
      </c>
      <c r="F1274" s="7">
        <v>5</v>
      </c>
      <c r="G1274" s="9">
        <f t="shared" si="135"/>
        <v>800000</v>
      </c>
    </row>
    <row r="1275" spans="1:14">
      <c r="A1275" s="19"/>
      <c r="B1275" s="38"/>
      <c r="C1275" s="21"/>
      <c r="D1275" s="9"/>
      <c r="E1275" s="9"/>
      <c r="F1275" s="7"/>
      <c r="G1275" s="9"/>
    </row>
    <row r="1276" spans="1:14">
      <c r="A1276" s="19"/>
      <c r="B1276" s="38" t="s">
        <v>558</v>
      </c>
      <c r="C1276" s="21"/>
      <c r="D1276" s="9"/>
      <c r="E1276" s="9"/>
      <c r="F1276" s="7"/>
      <c r="G1276" s="9"/>
    </row>
    <row r="1277" spans="1:14">
      <c r="A1277" s="19">
        <v>1</v>
      </c>
      <c r="B1277" s="8" t="s">
        <v>199</v>
      </c>
      <c r="C1277" s="19">
        <v>1</v>
      </c>
      <c r="D1277" s="9">
        <v>8000000</v>
      </c>
      <c r="E1277" s="9">
        <f t="shared" ref="E1277:E1288" si="136">C1277*D1277</f>
        <v>8000000</v>
      </c>
      <c r="F1277" s="7">
        <v>5</v>
      </c>
      <c r="G1277" s="9">
        <f t="shared" ref="G1277:G1288" si="137">E1277/F1277</f>
        <v>1600000</v>
      </c>
    </row>
    <row r="1278" spans="1:14">
      <c r="A1278" s="19">
        <v>2</v>
      </c>
      <c r="B1278" s="8" t="s">
        <v>551</v>
      </c>
      <c r="C1278" s="19">
        <v>1</v>
      </c>
      <c r="D1278" s="9">
        <v>4000000</v>
      </c>
      <c r="E1278" s="9">
        <f t="shared" si="136"/>
        <v>4000000</v>
      </c>
      <c r="F1278" s="7">
        <v>5</v>
      </c>
      <c r="G1278" s="9">
        <f t="shared" si="137"/>
        <v>800000</v>
      </c>
    </row>
    <row r="1279" spans="1:14">
      <c r="A1279" s="19">
        <v>3</v>
      </c>
      <c r="B1279" s="8" t="s">
        <v>552</v>
      </c>
      <c r="C1279" s="19">
        <v>1</v>
      </c>
      <c r="D1279" s="9">
        <v>3900000</v>
      </c>
      <c r="E1279" s="9">
        <f t="shared" si="136"/>
        <v>3900000</v>
      </c>
      <c r="F1279" s="7">
        <v>5</v>
      </c>
      <c r="G1279" s="9">
        <f t="shared" si="137"/>
        <v>780000</v>
      </c>
    </row>
    <row r="1280" spans="1:14">
      <c r="A1280" s="19">
        <v>4</v>
      </c>
      <c r="B1280" s="8" t="s">
        <v>232</v>
      </c>
      <c r="C1280" s="19">
        <v>1</v>
      </c>
      <c r="D1280" s="9">
        <v>3000000</v>
      </c>
      <c r="E1280" s="9">
        <f t="shared" si="136"/>
        <v>3000000</v>
      </c>
      <c r="F1280" s="7">
        <v>5</v>
      </c>
      <c r="G1280" s="9">
        <f t="shared" si="137"/>
        <v>600000</v>
      </c>
    </row>
    <row r="1281" spans="1:7">
      <c r="A1281" s="19">
        <v>5</v>
      </c>
      <c r="B1281" s="8" t="s">
        <v>553</v>
      </c>
      <c r="C1281" s="19">
        <v>12</v>
      </c>
      <c r="D1281" s="9">
        <v>2500000</v>
      </c>
      <c r="E1281" s="9">
        <f t="shared" si="136"/>
        <v>30000000</v>
      </c>
      <c r="F1281" s="7">
        <v>5</v>
      </c>
      <c r="G1281" s="9">
        <f t="shared" si="137"/>
        <v>6000000</v>
      </c>
    </row>
    <row r="1282" spans="1:7">
      <c r="A1282" s="19">
        <v>6</v>
      </c>
      <c r="B1282" s="8" t="s">
        <v>554</v>
      </c>
      <c r="C1282" s="19">
        <v>2</v>
      </c>
      <c r="D1282" s="9">
        <v>6000000</v>
      </c>
      <c r="E1282" s="9">
        <f t="shared" si="136"/>
        <v>12000000</v>
      </c>
      <c r="F1282" s="7">
        <v>5</v>
      </c>
      <c r="G1282" s="9">
        <f t="shared" si="137"/>
        <v>2400000</v>
      </c>
    </row>
    <row r="1283" spans="1:7">
      <c r="A1283" s="19">
        <v>7</v>
      </c>
      <c r="B1283" s="8" t="s">
        <v>347</v>
      </c>
      <c r="C1283" s="19">
        <v>1</v>
      </c>
      <c r="D1283" s="9">
        <v>1500000</v>
      </c>
      <c r="E1283" s="9">
        <f t="shared" si="136"/>
        <v>1500000</v>
      </c>
      <c r="F1283" s="7">
        <v>5</v>
      </c>
      <c r="G1283" s="9">
        <f t="shared" si="137"/>
        <v>300000</v>
      </c>
    </row>
    <row r="1284" spans="1:7">
      <c r="A1284" s="19">
        <v>8</v>
      </c>
      <c r="B1284" s="8" t="s">
        <v>180</v>
      </c>
      <c r="C1284" s="19">
        <v>1</v>
      </c>
      <c r="D1284" s="9">
        <v>1500000</v>
      </c>
      <c r="E1284" s="9">
        <f t="shared" si="136"/>
        <v>1500000</v>
      </c>
      <c r="F1284" s="7">
        <v>5</v>
      </c>
      <c r="G1284" s="9">
        <f t="shared" si="137"/>
        <v>300000</v>
      </c>
    </row>
    <row r="1285" spans="1:7">
      <c r="A1285" s="19">
        <v>9</v>
      </c>
      <c r="B1285" s="8" t="s">
        <v>97</v>
      </c>
      <c r="C1285" s="19">
        <v>1</v>
      </c>
      <c r="D1285" s="9">
        <v>100000</v>
      </c>
      <c r="E1285" s="9">
        <f t="shared" si="136"/>
        <v>100000</v>
      </c>
      <c r="F1285" s="7">
        <v>5</v>
      </c>
      <c r="G1285" s="9">
        <f t="shared" si="137"/>
        <v>20000</v>
      </c>
    </row>
    <row r="1286" spans="1:7">
      <c r="A1286" s="19">
        <v>10</v>
      </c>
      <c r="B1286" s="8" t="s">
        <v>555</v>
      </c>
      <c r="C1286" s="19">
        <v>39</v>
      </c>
      <c r="D1286" s="9">
        <v>500000</v>
      </c>
      <c r="E1286" s="9">
        <f t="shared" si="136"/>
        <v>19500000</v>
      </c>
      <c r="F1286" s="7">
        <v>5</v>
      </c>
      <c r="G1286" s="9">
        <f t="shared" si="137"/>
        <v>3900000</v>
      </c>
    </row>
    <row r="1287" spans="1:7">
      <c r="A1287" s="19">
        <v>11</v>
      </c>
      <c r="B1287" s="8" t="s">
        <v>349</v>
      </c>
      <c r="C1287" s="19">
        <v>2</v>
      </c>
      <c r="D1287" s="9">
        <v>200000</v>
      </c>
      <c r="E1287" s="9">
        <f t="shared" si="136"/>
        <v>400000</v>
      </c>
      <c r="F1287" s="7">
        <v>5</v>
      </c>
      <c r="G1287" s="9">
        <f t="shared" si="137"/>
        <v>80000</v>
      </c>
    </row>
    <row r="1288" spans="1:7">
      <c r="A1288" s="19">
        <v>12</v>
      </c>
      <c r="B1288" s="38" t="s">
        <v>238</v>
      </c>
      <c r="C1288" s="21">
        <v>1</v>
      </c>
      <c r="D1288" s="9">
        <v>4000000</v>
      </c>
      <c r="E1288" s="9">
        <f t="shared" si="136"/>
        <v>4000000</v>
      </c>
      <c r="F1288" s="7">
        <v>5</v>
      </c>
      <c r="G1288" s="9">
        <f t="shared" si="137"/>
        <v>800000</v>
      </c>
    </row>
    <row r="1289" spans="1:7">
      <c r="A1289" s="19"/>
      <c r="B1289" s="38"/>
      <c r="C1289" s="21"/>
      <c r="D1289" s="9"/>
      <c r="E1289" s="9"/>
      <c r="F1289" s="7"/>
      <c r="G1289" s="9"/>
    </row>
    <row r="1290" spans="1:7">
      <c r="A1290" s="19"/>
      <c r="B1290" s="38" t="s">
        <v>559</v>
      </c>
      <c r="C1290" s="21"/>
      <c r="D1290" s="9"/>
      <c r="E1290" s="9"/>
      <c r="F1290" s="7"/>
      <c r="G1290" s="9"/>
    </row>
    <row r="1291" spans="1:7">
      <c r="A1291" s="19">
        <v>1</v>
      </c>
      <c r="B1291" s="8" t="s">
        <v>199</v>
      </c>
      <c r="C1291" s="19">
        <v>1</v>
      </c>
      <c r="D1291" s="9">
        <v>8000000</v>
      </c>
      <c r="E1291" s="9">
        <f t="shared" ref="E1291:E1303" si="138">C1291*D1291</f>
        <v>8000000</v>
      </c>
      <c r="F1291" s="7">
        <v>5</v>
      </c>
      <c r="G1291" s="9">
        <f t="shared" ref="G1291:G1303" si="139">E1291/F1291</f>
        <v>1600000</v>
      </c>
    </row>
    <row r="1292" spans="1:7">
      <c r="A1292" s="19">
        <v>2</v>
      </c>
      <c r="B1292" s="8" t="s">
        <v>551</v>
      </c>
      <c r="C1292" s="19">
        <v>1</v>
      </c>
      <c r="D1292" s="9">
        <v>4000000</v>
      </c>
      <c r="E1292" s="9">
        <f t="shared" si="138"/>
        <v>4000000</v>
      </c>
      <c r="F1292" s="7">
        <v>5</v>
      </c>
      <c r="G1292" s="9">
        <f t="shared" si="139"/>
        <v>800000</v>
      </c>
    </row>
    <row r="1293" spans="1:7">
      <c r="A1293" s="19">
        <v>3</v>
      </c>
      <c r="B1293" s="8" t="s">
        <v>552</v>
      </c>
      <c r="C1293" s="19">
        <v>1</v>
      </c>
      <c r="D1293" s="9">
        <v>3900000</v>
      </c>
      <c r="E1293" s="9">
        <f t="shared" si="138"/>
        <v>3900000</v>
      </c>
      <c r="F1293" s="7">
        <v>5</v>
      </c>
      <c r="G1293" s="9">
        <f t="shared" si="139"/>
        <v>780000</v>
      </c>
    </row>
    <row r="1294" spans="1:7">
      <c r="A1294" s="19">
        <v>4</v>
      </c>
      <c r="B1294" s="8" t="s">
        <v>232</v>
      </c>
      <c r="C1294" s="19">
        <v>1</v>
      </c>
      <c r="D1294" s="9">
        <v>3000000</v>
      </c>
      <c r="E1294" s="9">
        <f t="shared" si="138"/>
        <v>3000000</v>
      </c>
      <c r="F1294" s="7">
        <v>5</v>
      </c>
      <c r="G1294" s="9">
        <f t="shared" si="139"/>
        <v>600000</v>
      </c>
    </row>
    <row r="1295" spans="1:7">
      <c r="A1295" s="19">
        <v>5</v>
      </c>
      <c r="B1295" s="8" t="s">
        <v>553</v>
      </c>
      <c r="C1295" s="19">
        <v>12</v>
      </c>
      <c r="D1295" s="9">
        <v>2500000</v>
      </c>
      <c r="E1295" s="9">
        <f t="shared" si="138"/>
        <v>30000000</v>
      </c>
      <c r="F1295" s="7">
        <v>5</v>
      </c>
      <c r="G1295" s="9">
        <f t="shared" si="139"/>
        <v>6000000</v>
      </c>
    </row>
    <row r="1296" spans="1:7">
      <c r="A1296" s="19">
        <v>6</v>
      </c>
      <c r="B1296" s="8" t="s">
        <v>554</v>
      </c>
      <c r="C1296" s="19">
        <v>2</v>
      </c>
      <c r="D1296" s="9">
        <v>6000000</v>
      </c>
      <c r="E1296" s="9">
        <f t="shared" si="138"/>
        <v>12000000</v>
      </c>
      <c r="F1296" s="7">
        <v>5</v>
      </c>
      <c r="G1296" s="9">
        <f t="shared" si="139"/>
        <v>2400000</v>
      </c>
    </row>
    <row r="1297" spans="1:7">
      <c r="A1297" s="19">
        <v>7</v>
      </c>
      <c r="B1297" s="8" t="s">
        <v>347</v>
      </c>
      <c r="C1297" s="19">
        <v>1</v>
      </c>
      <c r="D1297" s="9">
        <v>1500000</v>
      </c>
      <c r="E1297" s="9">
        <f t="shared" si="138"/>
        <v>1500000</v>
      </c>
      <c r="F1297" s="7">
        <v>5</v>
      </c>
      <c r="G1297" s="9">
        <f t="shared" si="139"/>
        <v>300000</v>
      </c>
    </row>
    <row r="1298" spans="1:7">
      <c r="A1298" s="19">
        <v>8</v>
      </c>
      <c r="B1298" s="8" t="s">
        <v>180</v>
      </c>
      <c r="C1298" s="19">
        <v>1</v>
      </c>
      <c r="D1298" s="9">
        <v>1500000</v>
      </c>
      <c r="E1298" s="9">
        <f t="shared" si="138"/>
        <v>1500000</v>
      </c>
      <c r="F1298" s="7">
        <v>5</v>
      </c>
      <c r="G1298" s="9">
        <f t="shared" si="139"/>
        <v>300000</v>
      </c>
    </row>
    <row r="1299" spans="1:7">
      <c r="A1299" s="19">
        <v>9</v>
      </c>
      <c r="B1299" s="8" t="s">
        <v>97</v>
      </c>
      <c r="C1299" s="19">
        <v>1</v>
      </c>
      <c r="D1299" s="9">
        <v>100000</v>
      </c>
      <c r="E1299" s="9">
        <f t="shared" si="138"/>
        <v>100000</v>
      </c>
      <c r="F1299" s="7">
        <v>5</v>
      </c>
      <c r="G1299" s="9">
        <f t="shared" si="139"/>
        <v>20000</v>
      </c>
    </row>
    <row r="1300" spans="1:7">
      <c r="A1300" s="19">
        <v>10</v>
      </c>
      <c r="B1300" s="8" t="s">
        <v>555</v>
      </c>
      <c r="C1300" s="19">
        <v>39</v>
      </c>
      <c r="D1300" s="9">
        <v>500000</v>
      </c>
      <c r="E1300" s="9">
        <f t="shared" si="138"/>
        <v>19500000</v>
      </c>
      <c r="F1300" s="7">
        <v>5</v>
      </c>
      <c r="G1300" s="9">
        <f t="shared" si="139"/>
        <v>3900000</v>
      </c>
    </row>
    <row r="1301" spans="1:7">
      <c r="A1301" s="19">
        <v>11</v>
      </c>
      <c r="B1301" s="8" t="s">
        <v>349</v>
      </c>
      <c r="C1301" s="19">
        <v>2</v>
      </c>
      <c r="D1301" s="9">
        <v>200000</v>
      </c>
      <c r="E1301" s="9">
        <f t="shared" si="138"/>
        <v>400000</v>
      </c>
      <c r="F1301" s="7">
        <v>5</v>
      </c>
      <c r="G1301" s="9">
        <f t="shared" si="139"/>
        <v>80000</v>
      </c>
    </row>
    <row r="1302" spans="1:7">
      <c r="A1302" s="19">
        <v>12</v>
      </c>
      <c r="B1302" s="8" t="s">
        <v>560</v>
      </c>
      <c r="C1302" s="19">
        <v>1</v>
      </c>
      <c r="D1302" s="9">
        <v>2500000</v>
      </c>
      <c r="E1302" s="9">
        <f t="shared" si="138"/>
        <v>2500000</v>
      </c>
      <c r="F1302" s="7">
        <v>5</v>
      </c>
      <c r="G1302" s="9">
        <f t="shared" si="139"/>
        <v>500000</v>
      </c>
    </row>
    <row r="1303" spans="1:7">
      <c r="A1303" s="19">
        <v>13</v>
      </c>
      <c r="B1303" s="38" t="s">
        <v>238</v>
      </c>
      <c r="C1303" s="21">
        <v>1</v>
      </c>
      <c r="D1303" s="9">
        <v>4000000</v>
      </c>
      <c r="E1303" s="9">
        <f t="shared" si="138"/>
        <v>4000000</v>
      </c>
      <c r="F1303" s="7">
        <v>5</v>
      </c>
      <c r="G1303" s="9">
        <f t="shared" si="139"/>
        <v>800000</v>
      </c>
    </row>
    <row r="1304" spans="1:7">
      <c r="A1304" s="19"/>
      <c r="B1304" s="38"/>
      <c r="C1304" s="21"/>
      <c r="D1304" s="9"/>
      <c r="E1304" s="9"/>
      <c r="F1304" s="7"/>
      <c r="G1304" s="9"/>
    </row>
    <row r="1305" spans="1:7">
      <c r="A1305" s="19"/>
      <c r="B1305" s="38" t="s">
        <v>561</v>
      </c>
      <c r="C1305" s="21"/>
      <c r="D1305" s="9"/>
      <c r="E1305" s="9"/>
      <c r="F1305" s="7"/>
      <c r="G1305" s="9"/>
    </row>
    <row r="1306" spans="1:7">
      <c r="A1306" s="19">
        <v>1</v>
      </c>
      <c r="B1306" s="8" t="s">
        <v>199</v>
      </c>
      <c r="C1306" s="19">
        <v>1</v>
      </c>
      <c r="D1306" s="9">
        <v>8000000</v>
      </c>
      <c r="E1306" s="9">
        <f t="shared" ref="E1306:E1319" si="140">C1306*D1306</f>
        <v>8000000</v>
      </c>
      <c r="F1306" s="7">
        <v>5</v>
      </c>
      <c r="G1306" s="9">
        <f t="shared" ref="G1306:G1319" si="141">E1306/F1306</f>
        <v>1600000</v>
      </c>
    </row>
    <row r="1307" spans="1:7">
      <c r="A1307" s="19">
        <v>2</v>
      </c>
      <c r="B1307" s="8" t="s">
        <v>551</v>
      </c>
      <c r="C1307" s="19">
        <v>1</v>
      </c>
      <c r="D1307" s="9">
        <v>4000000</v>
      </c>
      <c r="E1307" s="9">
        <f t="shared" si="140"/>
        <v>4000000</v>
      </c>
      <c r="F1307" s="7">
        <v>5</v>
      </c>
      <c r="G1307" s="9">
        <f t="shared" si="141"/>
        <v>800000</v>
      </c>
    </row>
    <row r="1308" spans="1:7">
      <c r="A1308" s="19">
        <v>3</v>
      </c>
      <c r="B1308" s="8" t="s">
        <v>552</v>
      </c>
      <c r="C1308" s="19">
        <v>1</v>
      </c>
      <c r="D1308" s="9">
        <v>3900000</v>
      </c>
      <c r="E1308" s="9">
        <f t="shared" si="140"/>
        <v>3900000</v>
      </c>
      <c r="F1308" s="7">
        <v>5</v>
      </c>
      <c r="G1308" s="9">
        <f t="shared" si="141"/>
        <v>780000</v>
      </c>
    </row>
    <row r="1309" spans="1:7">
      <c r="A1309" s="19">
        <v>4</v>
      </c>
      <c r="B1309" s="8" t="s">
        <v>232</v>
      </c>
      <c r="C1309" s="19">
        <v>1</v>
      </c>
      <c r="D1309" s="9">
        <v>3000000</v>
      </c>
      <c r="E1309" s="9">
        <f t="shared" si="140"/>
        <v>3000000</v>
      </c>
      <c r="F1309" s="7">
        <v>5</v>
      </c>
      <c r="G1309" s="9">
        <f t="shared" si="141"/>
        <v>600000</v>
      </c>
    </row>
    <row r="1310" spans="1:7">
      <c r="A1310" s="19">
        <v>5</v>
      </c>
      <c r="B1310" s="8" t="s">
        <v>553</v>
      </c>
      <c r="C1310" s="19">
        <v>12</v>
      </c>
      <c r="D1310" s="9">
        <v>2500000</v>
      </c>
      <c r="E1310" s="9">
        <f t="shared" si="140"/>
        <v>30000000</v>
      </c>
      <c r="F1310" s="7">
        <v>5</v>
      </c>
      <c r="G1310" s="9">
        <f t="shared" si="141"/>
        <v>6000000</v>
      </c>
    </row>
    <row r="1311" spans="1:7">
      <c r="A1311" s="19">
        <v>6</v>
      </c>
      <c r="B1311" s="8" t="s">
        <v>554</v>
      </c>
      <c r="C1311" s="19">
        <v>2</v>
      </c>
      <c r="D1311" s="9">
        <v>6000000</v>
      </c>
      <c r="E1311" s="9">
        <f t="shared" si="140"/>
        <v>12000000</v>
      </c>
      <c r="F1311" s="7">
        <v>5</v>
      </c>
      <c r="G1311" s="9">
        <f t="shared" si="141"/>
        <v>2400000</v>
      </c>
    </row>
    <row r="1312" spans="1:7">
      <c r="A1312" s="19">
        <v>7</v>
      </c>
      <c r="B1312" s="8" t="s">
        <v>347</v>
      </c>
      <c r="C1312" s="19">
        <v>1</v>
      </c>
      <c r="D1312" s="9">
        <v>1500000</v>
      </c>
      <c r="E1312" s="9">
        <f t="shared" si="140"/>
        <v>1500000</v>
      </c>
      <c r="F1312" s="7">
        <v>5</v>
      </c>
      <c r="G1312" s="9">
        <f t="shared" si="141"/>
        <v>300000</v>
      </c>
    </row>
    <row r="1313" spans="1:7">
      <c r="A1313" s="19">
        <v>8</v>
      </c>
      <c r="B1313" s="8" t="s">
        <v>180</v>
      </c>
      <c r="C1313" s="19">
        <v>1</v>
      </c>
      <c r="D1313" s="9">
        <v>1500000</v>
      </c>
      <c r="E1313" s="9">
        <f t="shared" si="140"/>
        <v>1500000</v>
      </c>
      <c r="F1313" s="7">
        <v>5</v>
      </c>
      <c r="G1313" s="9">
        <f t="shared" si="141"/>
        <v>300000</v>
      </c>
    </row>
    <row r="1314" spans="1:7">
      <c r="A1314" s="19">
        <v>9</v>
      </c>
      <c r="B1314" s="8" t="s">
        <v>97</v>
      </c>
      <c r="C1314" s="19">
        <v>1</v>
      </c>
      <c r="D1314" s="9">
        <v>100000</v>
      </c>
      <c r="E1314" s="9">
        <f t="shared" si="140"/>
        <v>100000</v>
      </c>
      <c r="F1314" s="7">
        <v>5</v>
      </c>
      <c r="G1314" s="9">
        <f t="shared" si="141"/>
        <v>20000</v>
      </c>
    </row>
    <row r="1315" spans="1:7">
      <c r="A1315" s="19">
        <v>10</v>
      </c>
      <c r="B1315" s="8" t="s">
        <v>555</v>
      </c>
      <c r="C1315" s="19">
        <v>39</v>
      </c>
      <c r="D1315" s="9">
        <v>500000</v>
      </c>
      <c r="E1315" s="9">
        <f t="shared" si="140"/>
        <v>19500000</v>
      </c>
      <c r="F1315" s="7">
        <v>5</v>
      </c>
      <c r="G1315" s="9">
        <f t="shared" si="141"/>
        <v>3900000</v>
      </c>
    </row>
    <row r="1316" spans="1:7">
      <c r="A1316" s="19">
        <v>11</v>
      </c>
      <c r="B1316" s="8" t="s">
        <v>349</v>
      </c>
      <c r="C1316" s="19">
        <v>2</v>
      </c>
      <c r="D1316" s="9">
        <v>200000</v>
      </c>
      <c r="E1316" s="9">
        <f t="shared" si="140"/>
        <v>400000</v>
      </c>
      <c r="F1316" s="7">
        <v>5</v>
      </c>
      <c r="G1316" s="9">
        <f t="shared" si="141"/>
        <v>80000</v>
      </c>
    </row>
    <row r="1317" spans="1:7">
      <c r="A1317" s="19"/>
      <c r="B1317" s="8"/>
      <c r="C1317" s="19"/>
      <c r="D1317" s="9"/>
      <c r="E1317" s="9"/>
      <c r="F1317" s="7"/>
      <c r="G1317" s="9"/>
    </row>
    <row r="1318" spans="1:7">
      <c r="A1318" s="19">
        <v>13</v>
      </c>
      <c r="B1318" s="8" t="s">
        <v>560</v>
      </c>
      <c r="C1318" s="19">
        <v>1</v>
      </c>
      <c r="D1318" s="9">
        <v>2500000</v>
      </c>
      <c r="E1318" s="9">
        <f t="shared" si="140"/>
        <v>2500000</v>
      </c>
      <c r="F1318" s="7">
        <v>5</v>
      </c>
      <c r="G1318" s="9">
        <f t="shared" si="141"/>
        <v>500000</v>
      </c>
    </row>
    <row r="1319" spans="1:7">
      <c r="A1319" s="19">
        <v>14</v>
      </c>
      <c r="B1319" s="38" t="s">
        <v>238</v>
      </c>
      <c r="C1319" s="21">
        <v>1</v>
      </c>
      <c r="D1319" s="9">
        <v>4000000</v>
      </c>
      <c r="E1319" s="9">
        <f t="shared" si="140"/>
        <v>4000000</v>
      </c>
      <c r="F1319" s="7">
        <v>5</v>
      </c>
      <c r="G1319" s="9">
        <f t="shared" si="141"/>
        <v>800000</v>
      </c>
    </row>
    <row r="1320" spans="1:7">
      <c r="A1320" s="19"/>
      <c r="B1320" s="38"/>
      <c r="C1320" s="21"/>
      <c r="D1320" s="9"/>
      <c r="E1320" s="9"/>
      <c r="F1320" s="7"/>
      <c r="G1320" s="9"/>
    </row>
    <row r="1321" spans="1:7">
      <c r="A1321" s="19"/>
      <c r="B1321" s="38" t="s">
        <v>562</v>
      </c>
      <c r="C1321" s="21"/>
      <c r="D1321" s="9"/>
      <c r="E1321" s="9"/>
      <c r="F1321" s="7"/>
      <c r="G1321" s="9"/>
    </row>
    <row r="1322" spans="1:7">
      <c r="A1322" s="19">
        <v>1</v>
      </c>
      <c r="B1322" s="8" t="s">
        <v>199</v>
      </c>
      <c r="C1322" s="19">
        <v>1</v>
      </c>
      <c r="D1322" s="9">
        <v>8000000</v>
      </c>
      <c r="E1322" s="9">
        <f t="shared" ref="E1322:E1334" si="142">C1322*D1322</f>
        <v>8000000</v>
      </c>
      <c r="F1322" s="7">
        <v>5</v>
      </c>
      <c r="G1322" s="9">
        <f t="shared" ref="G1322:G1334" si="143">E1322/F1322</f>
        <v>1600000</v>
      </c>
    </row>
    <row r="1323" spans="1:7">
      <c r="A1323" s="19">
        <v>2</v>
      </c>
      <c r="B1323" s="8" t="s">
        <v>551</v>
      </c>
      <c r="C1323" s="19">
        <v>1</v>
      </c>
      <c r="D1323" s="9">
        <v>4000000</v>
      </c>
      <c r="E1323" s="9">
        <f t="shared" si="142"/>
        <v>4000000</v>
      </c>
      <c r="F1323" s="7">
        <v>5</v>
      </c>
      <c r="G1323" s="9">
        <f t="shared" si="143"/>
        <v>800000</v>
      </c>
    </row>
    <row r="1324" spans="1:7">
      <c r="A1324" s="19">
        <v>3</v>
      </c>
      <c r="B1324" s="8" t="s">
        <v>552</v>
      </c>
      <c r="C1324" s="19">
        <v>1</v>
      </c>
      <c r="D1324" s="9">
        <v>3900000</v>
      </c>
      <c r="E1324" s="9">
        <f t="shared" si="142"/>
        <v>3900000</v>
      </c>
      <c r="F1324" s="7">
        <v>5</v>
      </c>
      <c r="G1324" s="9">
        <f t="shared" si="143"/>
        <v>780000</v>
      </c>
    </row>
    <row r="1325" spans="1:7">
      <c r="A1325" s="19">
        <v>4</v>
      </c>
      <c r="B1325" s="8" t="s">
        <v>232</v>
      </c>
      <c r="C1325" s="19">
        <v>1</v>
      </c>
      <c r="D1325" s="9">
        <v>3000000</v>
      </c>
      <c r="E1325" s="9">
        <f t="shared" si="142"/>
        <v>3000000</v>
      </c>
      <c r="F1325" s="7">
        <v>5</v>
      </c>
      <c r="G1325" s="9">
        <f t="shared" si="143"/>
        <v>600000</v>
      </c>
    </row>
    <row r="1326" spans="1:7">
      <c r="A1326" s="19">
        <v>5</v>
      </c>
      <c r="B1326" s="8" t="s">
        <v>553</v>
      </c>
      <c r="C1326" s="19">
        <v>12</v>
      </c>
      <c r="D1326" s="9">
        <v>2500000</v>
      </c>
      <c r="E1326" s="9">
        <f t="shared" si="142"/>
        <v>30000000</v>
      </c>
      <c r="F1326" s="7">
        <v>5</v>
      </c>
      <c r="G1326" s="9">
        <f t="shared" si="143"/>
        <v>6000000</v>
      </c>
    </row>
    <row r="1327" spans="1:7">
      <c r="A1327" s="19">
        <v>6</v>
      </c>
      <c r="B1327" s="8" t="s">
        <v>554</v>
      </c>
      <c r="C1327" s="19">
        <v>2</v>
      </c>
      <c r="D1327" s="9">
        <v>6000000</v>
      </c>
      <c r="E1327" s="9">
        <f t="shared" si="142"/>
        <v>12000000</v>
      </c>
      <c r="F1327" s="7">
        <v>5</v>
      </c>
      <c r="G1327" s="9">
        <f t="shared" si="143"/>
        <v>2400000</v>
      </c>
    </row>
    <row r="1328" spans="1:7">
      <c r="A1328" s="19">
        <v>7</v>
      </c>
      <c r="B1328" s="8" t="s">
        <v>347</v>
      </c>
      <c r="C1328" s="19">
        <v>1</v>
      </c>
      <c r="D1328" s="9">
        <v>1500000</v>
      </c>
      <c r="E1328" s="9">
        <f t="shared" si="142"/>
        <v>1500000</v>
      </c>
      <c r="F1328" s="7">
        <v>5</v>
      </c>
      <c r="G1328" s="9">
        <f t="shared" si="143"/>
        <v>300000</v>
      </c>
    </row>
    <row r="1329" spans="1:7">
      <c r="A1329" s="19">
        <v>8</v>
      </c>
      <c r="B1329" s="8" t="s">
        <v>180</v>
      </c>
      <c r="C1329" s="19">
        <v>1</v>
      </c>
      <c r="D1329" s="9">
        <v>1500000</v>
      </c>
      <c r="E1329" s="9">
        <f t="shared" si="142"/>
        <v>1500000</v>
      </c>
      <c r="F1329" s="7">
        <v>5</v>
      </c>
      <c r="G1329" s="9">
        <f t="shared" si="143"/>
        <v>300000</v>
      </c>
    </row>
    <row r="1330" spans="1:7">
      <c r="A1330" s="19">
        <v>9</v>
      </c>
      <c r="B1330" s="8" t="s">
        <v>97</v>
      </c>
      <c r="C1330" s="19">
        <v>1</v>
      </c>
      <c r="D1330" s="9">
        <v>100000</v>
      </c>
      <c r="E1330" s="9">
        <f t="shared" si="142"/>
        <v>100000</v>
      </c>
      <c r="F1330" s="7">
        <v>5</v>
      </c>
      <c r="G1330" s="9">
        <f t="shared" si="143"/>
        <v>20000</v>
      </c>
    </row>
    <row r="1331" spans="1:7">
      <c r="A1331" s="19">
        <v>10</v>
      </c>
      <c r="B1331" s="8" t="s">
        <v>555</v>
      </c>
      <c r="C1331" s="19">
        <v>39</v>
      </c>
      <c r="D1331" s="9">
        <v>500000</v>
      </c>
      <c r="E1331" s="9">
        <f t="shared" si="142"/>
        <v>19500000</v>
      </c>
      <c r="F1331" s="7">
        <v>5</v>
      </c>
      <c r="G1331" s="9">
        <f t="shared" si="143"/>
        <v>3900000</v>
      </c>
    </row>
    <row r="1332" spans="1:7">
      <c r="A1332" s="19">
        <v>11</v>
      </c>
      <c r="B1332" s="8" t="s">
        <v>349</v>
      </c>
      <c r="C1332" s="19">
        <v>2</v>
      </c>
      <c r="D1332" s="9">
        <v>200000</v>
      </c>
      <c r="E1332" s="9">
        <f t="shared" si="142"/>
        <v>400000</v>
      </c>
      <c r="F1332" s="7">
        <v>5</v>
      </c>
      <c r="G1332" s="9">
        <f t="shared" si="143"/>
        <v>80000</v>
      </c>
    </row>
    <row r="1333" spans="1:7">
      <c r="A1333" s="19">
        <v>12</v>
      </c>
      <c r="B1333" s="8" t="s">
        <v>560</v>
      </c>
      <c r="C1333" s="19">
        <v>1</v>
      </c>
      <c r="D1333" s="9">
        <v>2500000</v>
      </c>
      <c r="E1333" s="9">
        <f t="shared" si="142"/>
        <v>2500000</v>
      </c>
      <c r="F1333" s="7">
        <v>5</v>
      </c>
      <c r="G1333" s="9">
        <f t="shared" si="143"/>
        <v>500000</v>
      </c>
    </row>
    <row r="1334" spans="1:7">
      <c r="A1334" s="19">
        <v>13</v>
      </c>
      <c r="B1334" s="38" t="s">
        <v>238</v>
      </c>
      <c r="C1334" s="21">
        <v>1</v>
      </c>
      <c r="D1334" s="9">
        <v>4000000</v>
      </c>
      <c r="E1334" s="9">
        <f t="shared" si="142"/>
        <v>4000000</v>
      </c>
      <c r="F1334" s="7">
        <v>5</v>
      </c>
      <c r="G1334" s="9">
        <f t="shared" si="143"/>
        <v>800000</v>
      </c>
    </row>
    <row r="1335" spans="1:7">
      <c r="A1335" s="19"/>
      <c r="B1335" s="38"/>
      <c r="C1335" s="21"/>
      <c r="D1335" s="9"/>
      <c r="E1335" s="9"/>
      <c r="F1335" s="7"/>
      <c r="G1335" s="9"/>
    </row>
    <row r="1336" spans="1:7">
      <c r="A1336" s="19"/>
      <c r="B1336" s="38" t="s">
        <v>563</v>
      </c>
      <c r="C1336" s="21"/>
      <c r="D1336" s="9"/>
      <c r="E1336" s="9"/>
      <c r="F1336" s="7"/>
      <c r="G1336" s="9"/>
    </row>
    <row r="1337" spans="1:7">
      <c r="A1337" s="19">
        <v>1</v>
      </c>
      <c r="B1337" s="8" t="s">
        <v>199</v>
      </c>
      <c r="C1337" s="19">
        <v>1</v>
      </c>
      <c r="D1337" s="9">
        <v>8000000</v>
      </c>
      <c r="E1337" s="9">
        <f t="shared" ref="E1337:E1348" si="144">C1337*D1337</f>
        <v>8000000</v>
      </c>
      <c r="F1337" s="7">
        <v>5</v>
      </c>
      <c r="G1337" s="9">
        <f t="shared" ref="G1337:G1348" si="145">E1337/F1337</f>
        <v>1600000</v>
      </c>
    </row>
    <row r="1338" spans="1:7">
      <c r="A1338" s="19">
        <v>2</v>
      </c>
      <c r="B1338" s="8" t="s">
        <v>551</v>
      </c>
      <c r="C1338" s="19">
        <v>1</v>
      </c>
      <c r="D1338" s="9">
        <v>4000000</v>
      </c>
      <c r="E1338" s="9">
        <f t="shared" si="144"/>
        <v>4000000</v>
      </c>
      <c r="F1338" s="7">
        <v>5</v>
      </c>
      <c r="G1338" s="9">
        <f t="shared" si="145"/>
        <v>800000</v>
      </c>
    </row>
    <row r="1339" spans="1:7">
      <c r="A1339" s="19">
        <v>3</v>
      </c>
      <c r="B1339" s="8" t="s">
        <v>552</v>
      </c>
      <c r="C1339" s="19">
        <v>1</v>
      </c>
      <c r="D1339" s="9">
        <v>3900000</v>
      </c>
      <c r="E1339" s="9">
        <f t="shared" si="144"/>
        <v>3900000</v>
      </c>
      <c r="F1339" s="7">
        <v>5</v>
      </c>
      <c r="G1339" s="9">
        <f t="shared" si="145"/>
        <v>780000</v>
      </c>
    </row>
    <row r="1340" spans="1:7">
      <c r="A1340" s="19">
        <v>4</v>
      </c>
      <c r="B1340" s="8" t="s">
        <v>232</v>
      </c>
      <c r="C1340" s="19">
        <v>1</v>
      </c>
      <c r="D1340" s="9">
        <v>3000000</v>
      </c>
      <c r="E1340" s="9">
        <f t="shared" si="144"/>
        <v>3000000</v>
      </c>
      <c r="F1340" s="7">
        <v>5</v>
      </c>
      <c r="G1340" s="9">
        <f t="shared" si="145"/>
        <v>600000</v>
      </c>
    </row>
    <row r="1341" spans="1:7">
      <c r="A1341" s="19">
        <v>5</v>
      </c>
      <c r="B1341" s="8" t="s">
        <v>553</v>
      </c>
      <c r="C1341" s="19">
        <v>12</v>
      </c>
      <c r="D1341" s="9">
        <v>2500000</v>
      </c>
      <c r="E1341" s="9">
        <f t="shared" si="144"/>
        <v>30000000</v>
      </c>
      <c r="F1341" s="7">
        <v>5</v>
      </c>
      <c r="G1341" s="9">
        <f t="shared" si="145"/>
        <v>6000000</v>
      </c>
    </row>
    <row r="1342" spans="1:7">
      <c r="A1342" s="19">
        <v>6</v>
      </c>
      <c r="B1342" s="8" t="s">
        <v>554</v>
      </c>
      <c r="C1342" s="19">
        <v>2</v>
      </c>
      <c r="D1342" s="9">
        <v>6000000</v>
      </c>
      <c r="E1342" s="9">
        <f t="shared" si="144"/>
        <v>12000000</v>
      </c>
      <c r="F1342" s="7">
        <v>5</v>
      </c>
      <c r="G1342" s="9">
        <f t="shared" si="145"/>
        <v>2400000</v>
      </c>
    </row>
    <row r="1343" spans="1:7">
      <c r="A1343" s="19">
        <v>7</v>
      </c>
      <c r="B1343" s="8" t="s">
        <v>347</v>
      </c>
      <c r="C1343" s="19">
        <v>1</v>
      </c>
      <c r="D1343" s="9">
        <v>1500000</v>
      </c>
      <c r="E1343" s="9">
        <f t="shared" si="144"/>
        <v>1500000</v>
      </c>
      <c r="F1343" s="7">
        <v>5</v>
      </c>
      <c r="G1343" s="9">
        <f t="shared" si="145"/>
        <v>300000</v>
      </c>
    </row>
    <row r="1344" spans="1:7">
      <c r="A1344" s="19">
        <v>8</v>
      </c>
      <c r="B1344" s="8" t="s">
        <v>180</v>
      </c>
      <c r="C1344" s="19">
        <v>1</v>
      </c>
      <c r="D1344" s="9">
        <v>1500000</v>
      </c>
      <c r="E1344" s="9">
        <f t="shared" si="144"/>
        <v>1500000</v>
      </c>
      <c r="F1344" s="7">
        <v>5</v>
      </c>
      <c r="G1344" s="9">
        <f t="shared" si="145"/>
        <v>300000</v>
      </c>
    </row>
    <row r="1345" spans="1:7">
      <c r="A1345" s="19">
        <v>9</v>
      </c>
      <c r="B1345" s="8" t="s">
        <v>97</v>
      </c>
      <c r="C1345" s="19">
        <v>1</v>
      </c>
      <c r="D1345" s="9">
        <v>100000</v>
      </c>
      <c r="E1345" s="9">
        <f t="shared" si="144"/>
        <v>100000</v>
      </c>
      <c r="F1345" s="7">
        <v>5</v>
      </c>
      <c r="G1345" s="9">
        <f t="shared" si="145"/>
        <v>20000</v>
      </c>
    </row>
    <row r="1346" spans="1:7">
      <c r="A1346" s="19">
        <v>10</v>
      </c>
      <c r="B1346" s="8" t="s">
        <v>555</v>
      </c>
      <c r="C1346" s="19">
        <v>39</v>
      </c>
      <c r="D1346" s="9">
        <v>500000</v>
      </c>
      <c r="E1346" s="9">
        <f t="shared" si="144"/>
        <v>19500000</v>
      </c>
      <c r="F1346" s="7">
        <v>5</v>
      </c>
      <c r="G1346" s="9">
        <f t="shared" si="145"/>
        <v>3900000</v>
      </c>
    </row>
    <row r="1347" spans="1:7">
      <c r="A1347" s="19">
        <v>11</v>
      </c>
      <c r="B1347" s="8" t="s">
        <v>349</v>
      </c>
      <c r="C1347" s="19">
        <v>2</v>
      </c>
      <c r="D1347" s="9">
        <v>200000</v>
      </c>
      <c r="E1347" s="9">
        <f t="shared" si="144"/>
        <v>400000</v>
      </c>
      <c r="F1347" s="7">
        <v>5</v>
      </c>
      <c r="G1347" s="9">
        <f t="shared" si="145"/>
        <v>80000</v>
      </c>
    </row>
    <row r="1348" spans="1:7">
      <c r="A1348" s="19">
        <v>12</v>
      </c>
      <c r="B1348" s="38" t="s">
        <v>238</v>
      </c>
      <c r="C1348" s="21">
        <v>1</v>
      </c>
      <c r="D1348" s="9">
        <v>4000000</v>
      </c>
      <c r="E1348" s="9">
        <f t="shared" si="144"/>
        <v>4000000</v>
      </c>
      <c r="F1348" s="7">
        <v>5</v>
      </c>
      <c r="G1348" s="9">
        <f t="shared" si="145"/>
        <v>800000</v>
      </c>
    </row>
    <row r="1349" spans="1:7">
      <c r="A1349" s="19"/>
      <c r="B1349" s="38"/>
      <c r="C1349" s="21"/>
      <c r="D1349" s="9"/>
      <c r="E1349" s="9"/>
      <c r="F1349" s="7"/>
      <c r="G1349" s="9"/>
    </row>
    <row r="1350" spans="1:7">
      <c r="A1350" s="19"/>
      <c r="B1350" s="38" t="s">
        <v>564</v>
      </c>
      <c r="C1350" s="21"/>
      <c r="D1350" s="9"/>
      <c r="E1350" s="9"/>
      <c r="F1350" s="7"/>
      <c r="G1350" s="9"/>
    </row>
    <row r="1351" spans="1:7">
      <c r="A1351" s="19">
        <v>1</v>
      </c>
      <c r="B1351" s="8" t="s">
        <v>199</v>
      </c>
      <c r="C1351" s="19">
        <v>1</v>
      </c>
      <c r="D1351" s="9">
        <v>8000000</v>
      </c>
      <c r="E1351" s="9">
        <f t="shared" ref="E1351:E1362" si="146">C1351*D1351</f>
        <v>8000000</v>
      </c>
      <c r="F1351" s="7">
        <v>5</v>
      </c>
      <c r="G1351" s="9">
        <f t="shared" ref="G1351:G1362" si="147">E1351/F1351</f>
        <v>1600000</v>
      </c>
    </row>
    <row r="1352" spans="1:7">
      <c r="A1352" s="19">
        <v>2</v>
      </c>
      <c r="B1352" s="8" t="s">
        <v>551</v>
      </c>
      <c r="C1352" s="19">
        <v>1</v>
      </c>
      <c r="D1352" s="9">
        <v>4000000</v>
      </c>
      <c r="E1352" s="9">
        <f t="shared" si="146"/>
        <v>4000000</v>
      </c>
      <c r="F1352" s="7">
        <v>5</v>
      </c>
      <c r="G1352" s="9">
        <f t="shared" si="147"/>
        <v>800000</v>
      </c>
    </row>
    <row r="1353" spans="1:7">
      <c r="A1353" s="19">
        <v>3</v>
      </c>
      <c r="B1353" s="8" t="s">
        <v>552</v>
      </c>
      <c r="C1353" s="19">
        <v>1</v>
      </c>
      <c r="D1353" s="9">
        <v>3900000</v>
      </c>
      <c r="E1353" s="9">
        <f t="shared" si="146"/>
        <v>3900000</v>
      </c>
      <c r="F1353" s="7">
        <v>5</v>
      </c>
      <c r="G1353" s="9">
        <f t="shared" si="147"/>
        <v>780000</v>
      </c>
    </row>
    <row r="1354" spans="1:7">
      <c r="A1354" s="19">
        <v>4</v>
      </c>
      <c r="B1354" s="8" t="s">
        <v>232</v>
      </c>
      <c r="C1354" s="19">
        <v>1</v>
      </c>
      <c r="D1354" s="9">
        <v>3000000</v>
      </c>
      <c r="E1354" s="9">
        <f t="shared" si="146"/>
        <v>3000000</v>
      </c>
      <c r="F1354" s="7">
        <v>5</v>
      </c>
      <c r="G1354" s="9">
        <f t="shared" si="147"/>
        <v>600000</v>
      </c>
    </row>
    <row r="1355" spans="1:7">
      <c r="A1355" s="19">
        <v>5</v>
      </c>
      <c r="B1355" s="8" t="s">
        <v>553</v>
      </c>
      <c r="C1355" s="19">
        <v>12</v>
      </c>
      <c r="D1355" s="9">
        <v>2500000</v>
      </c>
      <c r="E1355" s="9">
        <f t="shared" si="146"/>
        <v>30000000</v>
      </c>
      <c r="F1355" s="7">
        <v>5</v>
      </c>
      <c r="G1355" s="9">
        <f t="shared" si="147"/>
        <v>6000000</v>
      </c>
    </row>
    <row r="1356" spans="1:7">
      <c r="A1356" s="19">
        <v>6</v>
      </c>
      <c r="B1356" s="8" t="s">
        <v>554</v>
      </c>
      <c r="C1356" s="19">
        <v>2</v>
      </c>
      <c r="D1356" s="9">
        <v>6000000</v>
      </c>
      <c r="E1356" s="9">
        <f t="shared" si="146"/>
        <v>12000000</v>
      </c>
      <c r="F1356" s="7">
        <v>5</v>
      </c>
      <c r="G1356" s="9">
        <f t="shared" si="147"/>
        <v>2400000</v>
      </c>
    </row>
    <row r="1357" spans="1:7">
      <c r="A1357" s="19">
        <v>7</v>
      </c>
      <c r="B1357" s="8" t="s">
        <v>347</v>
      </c>
      <c r="C1357" s="19">
        <v>1</v>
      </c>
      <c r="D1357" s="9">
        <v>1500000</v>
      </c>
      <c r="E1357" s="9">
        <f t="shared" si="146"/>
        <v>1500000</v>
      </c>
      <c r="F1357" s="7">
        <v>5</v>
      </c>
      <c r="G1357" s="9">
        <f t="shared" si="147"/>
        <v>300000</v>
      </c>
    </row>
    <row r="1358" spans="1:7">
      <c r="A1358" s="19">
        <v>8</v>
      </c>
      <c r="B1358" s="8" t="s">
        <v>180</v>
      </c>
      <c r="C1358" s="19">
        <v>1</v>
      </c>
      <c r="D1358" s="9">
        <v>1500000</v>
      </c>
      <c r="E1358" s="9">
        <f t="shared" si="146"/>
        <v>1500000</v>
      </c>
      <c r="F1358" s="7">
        <v>5</v>
      </c>
      <c r="G1358" s="9">
        <f t="shared" si="147"/>
        <v>300000</v>
      </c>
    </row>
    <row r="1359" spans="1:7">
      <c r="A1359" s="19">
        <v>9</v>
      </c>
      <c r="B1359" s="8" t="s">
        <v>97</v>
      </c>
      <c r="C1359" s="19">
        <v>1</v>
      </c>
      <c r="D1359" s="9">
        <v>100000</v>
      </c>
      <c r="E1359" s="9">
        <f t="shared" si="146"/>
        <v>100000</v>
      </c>
      <c r="F1359" s="7">
        <v>5</v>
      </c>
      <c r="G1359" s="9">
        <f t="shared" si="147"/>
        <v>20000</v>
      </c>
    </row>
    <row r="1360" spans="1:7">
      <c r="A1360" s="19">
        <v>10</v>
      </c>
      <c r="B1360" s="8" t="s">
        <v>555</v>
      </c>
      <c r="C1360" s="19">
        <v>39</v>
      </c>
      <c r="D1360" s="9">
        <v>500000</v>
      </c>
      <c r="E1360" s="9">
        <f t="shared" si="146"/>
        <v>19500000</v>
      </c>
      <c r="F1360" s="7">
        <v>5</v>
      </c>
      <c r="G1360" s="9">
        <f t="shared" si="147"/>
        <v>3900000</v>
      </c>
    </row>
    <row r="1361" spans="1:7">
      <c r="A1361" s="19">
        <v>11</v>
      </c>
      <c r="B1361" s="8" t="s">
        <v>349</v>
      </c>
      <c r="C1361" s="19">
        <v>2</v>
      </c>
      <c r="D1361" s="9">
        <v>200000</v>
      </c>
      <c r="E1361" s="9">
        <f t="shared" si="146"/>
        <v>400000</v>
      </c>
      <c r="F1361" s="7">
        <v>5</v>
      </c>
      <c r="G1361" s="9">
        <f t="shared" si="147"/>
        <v>80000</v>
      </c>
    </row>
    <row r="1362" spans="1:7">
      <c r="A1362" s="19">
        <v>12</v>
      </c>
      <c r="B1362" s="38" t="s">
        <v>238</v>
      </c>
      <c r="C1362" s="21">
        <v>1</v>
      </c>
      <c r="D1362" s="9">
        <v>4000000</v>
      </c>
      <c r="E1362" s="9">
        <f t="shared" si="146"/>
        <v>4000000</v>
      </c>
      <c r="F1362" s="7">
        <v>5</v>
      </c>
      <c r="G1362" s="9">
        <f t="shared" si="147"/>
        <v>800000</v>
      </c>
    </row>
    <row r="1363" spans="1:7">
      <c r="A1363" s="19"/>
      <c r="B1363" s="38"/>
      <c r="C1363" s="21"/>
      <c r="D1363" s="9"/>
      <c r="E1363" s="9"/>
      <c r="F1363" s="7"/>
      <c r="G1363" s="9"/>
    </row>
    <row r="1364" spans="1:7">
      <c r="A1364" s="19"/>
      <c r="B1364" s="38" t="s">
        <v>565</v>
      </c>
      <c r="C1364" s="21"/>
      <c r="D1364" s="9"/>
      <c r="E1364" s="9"/>
      <c r="F1364" s="7"/>
      <c r="G1364" s="9"/>
    </row>
    <row r="1365" spans="1:7">
      <c r="A1365" s="19">
        <v>1</v>
      </c>
      <c r="B1365" s="8" t="s">
        <v>199</v>
      </c>
      <c r="C1365" s="19">
        <v>1</v>
      </c>
      <c r="D1365" s="9">
        <v>8000000</v>
      </c>
      <c r="E1365" s="9">
        <f t="shared" ref="E1365:E1377" si="148">C1365*D1365</f>
        <v>8000000</v>
      </c>
      <c r="F1365" s="7">
        <v>5</v>
      </c>
      <c r="G1365" s="9">
        <f t="shared" ref="G1365:G1377" si="149">E1365/F1365</f>
        <v>1600000</v>
      </c>
    </row>
    <row r="1366" spans="1:7">
      <c r="A1366" s="19">
        <v>2</v>
      </c>
      <c r="B1366" s="8" t="s">
        <v>551</v>
      </c>
      <c r="C1366" s="19">
        <v>1</v>
      </c>
      <c r="D1366" s="9">
        <v>4000000</v>
      </c>
      <c r="E1366" s="9">
        <f t="shared" si="148"/>
        <v>4000000</v>
      </c>
      <c r="F1366" s="7">
        <v>5</v>
      </c>
      <c r="G1366" s="9">
        <f t="shared" si="149"/>
        <v>800000</v>
      </c>
    </row>
    <row r="1367" spans="1:7">
      <c r="A1367" s="19">
        <v>3</v>
      </c>
      <c r="B1367" s="8" t="s">
        <v>552</v>
      </c>
      <c r="C1367" s="19">
        <v>1</v>
      </c>
      <c r="D1367" s="9">
        <v>3900000</v>
      </c>
      <c r="E1367" s="9">
        <f t="shared" si="148"/>
        <v>3900000</v>
      </c>
      <c r="F1367" s="7">
        <v>5</v>
      </c>
      <c r="G1367" s="9">
        <f t="shared" si="149"/>
        <v>780000</v>
      </c>
    </row>
    <row r="1368" spans="1:7">
      <c r="A1368" s="19">
        <v>4</v>
      </c>
      <c r="B1368" s="8" t="s">
        <v>232</v>
      </c>
      <c r="C1368" s="19">
        <v>1</v>
      </c>
      <c r="D1368" s="9">
        <v>3000000</v>
      </c>
      <c r="E1368" s="9">
        <f t="shared" si="148"/>
        <v>3000000</v>
      </c>
      <c r="F1368" s="7">
        <v>5</v>
      </c>
      <c r="G1368" s="9">
        <f t="shared" si="149"/>
        <v>600000</v>
      </c>
    </row>
    <row r="1369" spans="1:7">
      <c r="A1369" s="19">
        <v>5</v>
      </c>
      <c r="B1369" s="8" t="s">
        <v>553</v>
      </c>
      <c r="C1369" s="19">
        <v>12</v>
      </c>
      <c r="D1369" s="9">
        <v>2500000</v>
      </c>
      <c r="E1369" s="9">
        <f t="shared" si="148"/>
        <v>30000000</v>
      </c>
      <c r="F1369" s="7">
        <v>5</v>
      </c>
      <c r="G1369" s="9">
        <f t="shared" si="149"/>
        <v>6000000</v>
      </c>
    </row>
    <row r="1370" spans="1:7">
      <c r="A1370" s="19">
        <v>6</v>
      </c>
      <c r="B1370" s="8" t="s">
        <v>554</v>
      </c>
      <c r="C1370" s="19">
        <v>2</v>
      </c>
      <c r="D1370" s="9">
        <v>6000000</v>
      </c>
      <c r="E1370" s="9">
        <f t="shared" si="148"/>
        <v>12000000</v>
      </c>
      <c r="F1370" s="7">
        <v>5</v>
      </c>
      <c r="G1370" s="9">
        <f t="shared" si="149"/>
        <v>2400000</v>
      </c>
    </row>
    <row r="1371" spans="1:7">
      <c r="A1371" s="19">
        <v>7</v>
      </c>
      <c r="B1371" s="8" t="s">
        <v>347</v>
      </c>
      <c r="C1371" s="19">
        <v>1</v>
      </c>
      <c r="D1371" s="9">
        <v>1500000</v>
      </c>
      <c r="E1371" s="9">
        <f t="shared" si="148"/>
        <v>1500000</v>
      </c>
      <c r="F1371" s="7">
        <v>5</v>
      </c>
      <c r="G1371" s="9">
        <f t="shared" si="149"/>
        <v>300000</v>
      </c>
    </row>
    <row r="1372" spans="1:7">
      <c r="A1372" s="19">
        <v>8</v>
      </c>
      <c r="B1372" s="8" t="s">
        <v>180</v>
      </c>
      <c r="C1372" s="19">
        <v>1</v>
      </c>
      <c r="D1372" s="9">
        <v>1500000</v>
      </c>
      <c r="E1372" s="9">
        <f t="shared" si="148"/>
        <v>1500000</v>
      </c>
      <c r="F1372" s="7">
        <v>5</v>
      </c>
      <c r="G1372" s="9">
        <f t="shared" si="149"/>
        <v>300000</v>
      </c>
    </row>
    <row r="1373" spans="1:7">
      <c r="A1373" s="19">
        <v>9</v>
      </c>
      <c r="B1373" s="8" t="s">
        <v>97</v>
      </c>
      <c r="C1373" s="19">
        <v>1</v>
      </c>
      <c r="D1373" s="9">
        <v>100000</v>
      </c>
      <c r="E1373" s="9">
        <f t="shared" si="148"/>
        <v>100000</v>
      </c>
      <c r="F1373" s="7">
        <v>5</v>
      </c>
      <c r="G1373" s="9">
        <f t="shared" si="149"/>
        <v>20000</v>
      </c>
    </row>
    <row r="1374" spans="1:7">
      <c r="A1374" s="19">
        <v>10</v>
      </c>
      <c r="B1374" s="8" t="s">
        <v>555</v>
      </c>
      <c r="C1374" s="19">
        <v>39</v>
      </c>
      <c r="D1374" s="9">
        <v>500000</v>
      </c>
      <c r="E1374" s="9">
        <f t="shared" si="148"/>
        <v>19500000</v>
      </c>
      <c r="F1374" s="7">
        <v>5</v>
      </c>
      <c r="G1374" s="9">
        <f t="shared" si="149"/>
        <v>3900000</v>
      </c>
    </row>
    <row r="1375" spans="1:7">
      <c r="A1375" s="19">
        <v>11</v>
      </c>
      <c r="B1375" s="8" t="s">
        <v>349</v>
      </c>
      <c r="C1375" s="19">
        <v>2</v>
      </c>
      <c r="D1375" s="9">
        <v>200000</v>
      </c>
      <c r="E1375" s="9">
        <f t="shared" si="148"/>
        <v>400000</v>
      </c>
      <c r="F1375" s="7">
        <v>5</v>
      </c>
      <c r="G1375" s="9">
        <f t="shared" si="149"/>
        <v>80000</v>
      </c>
    </row>
    <row r="1376" spans="1:7">
      <c r="A1376" s="19">
        <v>12</v>
      </c>
      <c r="B1376" s="8" t="s">
        <v>566</v>
      </c>
      <c r="C1376" s="19">
        <v>1</v>
      </c>
      <c r="D1376" s="9">
        <v>2750000</v>
      </c>
      <c r="E1376" s="9">
        <f t="shared" si="148"/>
        <v>2750000</v>
      </c>
      <c r="F1376" s="7">
        <v>5</v>
      </c>
      <c r="G1376" s="9">
        <f t="shared" si="149"/>
        <v>550000</v>
      </c>
    </row>
    <row r="1377" spans="1:7">
      <c r="A1377" s="19">
        <v>13</v>
      </c>
      <c r="B1377" s="38" t="s">
        <v>238</v>
      </c>
      <c r="C1377" s="21">
        <v>1</v>
      </c>
      <c r="D1377" s="9">
        <v>4000000</v>
      </c>
      <c r="E1377" s="9">
        <f t="shared" si="148"/>
        <v>4000000</v>
      </c>
      <c r="F1377" s="7">
        <v>5</v>
      </c>
      <c r="G1377" s="9">
        <f t="shared" si="149"/>
        <v>800000</v>
      </c>
    </row>
    <row r="1378" spans="1:7">
      <c r="A1378" s="19"/>
      <c r="B1378" s="8"/>
      <c r="C1378" s="19"/>
      <c r="D1378" s="9"/>
      <c r="E1378" s="9"/>
      <c r="F1378" s="7"/>
      <c r="G1378" s="9"/>
    </row>
    <row r="1379" spans="1:7">
      <c r="A1379" s="19"/>
      <c r="B1379" s="8" t="s">
        <v>567</v>
      </c>
      <c r="C1379" s="19"/>
      <c r="D1379" s="9"/>
      <c r="E1379" s="9"/>
      <c r="F1379" s="7"/>
      <c r="G1379" s="9"/>
    </row>
    <row r="1380" spans="1:7">
      <c r="A1380" s="19">
        <v>1</v>
      </c>
      <c r="B1380" s="8" t="s">
        <v>199</v>
      </c>
      <c r="C1380" s="19">
        <v>1</v>
      </c>
      <c r="D1380" s="9">
        <v>8000000</v>
      </c>
      <c r="E1380" s="9">
        <f t="shared" ref="E1380:E1393" si="150">C1380*D1380</f>
        <v>8000000</v>
      </c>
      <c r="F1380" s="7">
        <v>5</v>
      </c>
      <c r="G1380" s="9">
        <f t="shared" ref="G1380:G1393" si="151">E1380/F1380</f>
        <v>1600000</v>
      </c>
    </row>
    <row r="1381" spans="1:7">
      <c r="A1381" s="19">
        <v>2</v>
      </c>
      <c r="B1381" s="8" t="s">
        <v>551</v>
      </c>
      <c r="C1381" s="19">
        <v>1</v>
      </c>
      <c r="D1381" s="9">
        <v>4000000</v>
      </c>
      <c r="E1381" s="9">
        <f t="shared" si="150"/>
        <v>4000000</v>
      </c>
      <c r="F1381" s="7">
        <v>5</v>
      </c>
      <c r="G1381" s="9">
        <f t="shared" si="151"/>
        <v>800000</v>
      </c>
    </row>
    <row r="1382" spans="1:7">
      <c r="A1382" s="19">
        <v>3</v>
      </c>
      <c r="B1382" s="8" t="s">
        <v>552</v>
      </c>
      <c r="C1382" s="19">
        <v>1</v>
      </c>
      <c r="D1382" s="9">
        <v>3900000</v>
      </c>
      <c r="E1382" s="9">
        <f t="shared" si="150"/>
        <v>3900000</v>
      </c>
      <c r="F1382" s="7">
        <v>5</v>
      </c>
      <c r="G1382" s="9">
        <f t="shared" si="151"/>
        <v>780000</v>
      </c>
    </row>
    <row r="1383" spans="1:7">
      <c r="A1383" s="19">
        <v>4</v>
      </c>
      <c r="B1383" s="8" t="s">
        <v>232</v>
      </c>
      <c r="C1383" s="19">
        <v>1</v>
      </c>
      <c r="D1383" s="9">
        <v>3000000</v>
      </c>
      <c r="E1383" s="9">
        <f t="shared" si="150"/>
        <v>3000000</v>
      </c>
      <c r="F1383" s="7">
        <v>5</v>
      </c>
      <c r="G1383" s="9">
        <f t="shared" si="151"/>
        <v>600000</v>
      </c>
    </row>
    <row r="1384" spans="1:7">
      <c r="A1384" s="19">
        <v>5</v>
      </c>
      <c r="B1384" s="8" t="s">
        <v>93</v>
      </c>
      <c r="C1384" s="19">
        <v>1</v>
      </c>
      <c r="D1384" s="9">
        <v>1500000</v>
      </c>
      <c r="E1384" s="9">
        <f t="shared" si="150"/>
        <v>1500000</v>
      </c>
      <c r="F1384" s="7">
        <v>5</v>
      </c>
      <c r="G1384" s="9">
        <f t="shared" si="151"/>
        <v>300000</v>
      </c>
    </row>
    <row r="1385" spans="1:7">
      <c r="A1385" s="19">
        <v>6</v>
      </c>
      <c r="B1385" s="8" t="s">
        <v>553</v>
      </c>
      <c r="C1385" s="19">
        <v>12</v>
      </c>
      <c r="D1385" s="9">
        <v>2500000</v>
      </c>
      <c r="E1385" s="9">
        <f t="shared" si="150"/>
        <v>30000000</v>
      </c>
      <c r="F1385" s="7">
        <v>5</v>
      </c>
      <c r="G1385" s="9">
        <f t="shared" si="151"/>
        <v>6000000</v>
      </c>
    </row>
    <row r="1386" spans="1:7">
      <c r="A1386" s="19">
        <v>7</v>
      </c>
      <c r="B1386" s="8" t="s">
        <v>554</v>
      </c>
      <c r="C1386" s="19">
        <v>2</v>
      </c>
      <c r="D1386" s="9">
        <v>6000000</v>
      </c>
      <c r="E1386" s="9">
        <f t="shared" si="150"/>
        <v>12000000</v>
      </c>
      <c r="F1386" s="7">
        <v>5</v>
      </c>
      <c r="G1386" s="9">
        <f t="shared" si="151"/>
        <v>2400000</v>
      </c>
    </row>
    <row r="1387" spans="1:7">
      <c r="A1387" s="19">
        <v>8</v>
      </c>
      <c r="B1387" s="8" t="s">
        <v>347</v>
      </c>
      <c r="C1387" s="19">
        <v>1</v>
      </c>
      <c r="D1387" s="9">
        <v>1500000</v>
      </c>
      <c r="E1387" s="9">
        <f t="shared" si="150"/>
        <v>1500000</v>
      </c>
      <c r="F1387" s="7">
        <v>5</v>
      </c>
      <c r="G1387" s="9">
        <f t="shared" si="151"/>
        <v>300000</v>
      </c>
    </row>
    <row r="1388" spans="1:7">
      <c r="A1388" s="19">
        <v>9</v>
      </c>
      <c r="B1388" s="8" t="s">
        <v>180</v>
      </c>
      <c r="C1388" s="19">
        <v>1</v>
      </c>
      <c r="D1388" s="9">
        <v>1500000</v>
      </c>
      <c r="E1388" s="9">
        <f t="shared" si="150"/>
        <v>1500000</v>
      </c>
      <c r="F1388" s="7">
        <v>5</v>
      </c>
      <c r="G1388" s="9">
        <f t="shared" si="151"/>
        <v>300000</v>
      </c>
    </row>
    <row r="1389" spans="1:7">
      <c r="A1389" s="19">
        <v>10</v>
      </c>
      <c r="B1389" s="8" t="s">
        <v>97</v>
      </c>
      <c r="C1389" s="19">
        <v>1</v>
      </c>
      <c r="D1389" s="9">
        <v>100000</v>
      </c>
      <c r="E1389" s="9">
        <f t="shared" si="150"/>
        <v>100000</v>
      </c>
      <c r="F1389" s="7">
        <v>5</v>
      </c>
      <c r="G1389" s="9">
        <f t="shared" si="151"/>
        <v>20000</v>
      </c>
    </row>
    <row r="1390" spans="1:7">
      <c r="A1390" s="19">
        <v>11</v>
      </c>
      <c r="B1390" s="8" t="s">
        <v>555</v>
      </c>
      <c r="C1390" s="19">
        <v>39</v>
      </c>
      <c r="D1390" s="9">
        <v>500000</v>
      </c>
      <c r="E1390" s="9">
        <f t="shared" si="150"/>
        <v>19500000</v>
      </c>
      <c r="F1390" s="7">
        <v>5</v>
      </c>
      <c r="G1390" s="9">
        <f t="shared" si="151"/>
        <v>3900000</v>
      </c>
    </row>
    <row r="1391" spans="1:7">
      <c r="A1391" s="19">
        <v>12</v>
      </c>
      <c r="B1391" s="8" t="s">
        <v>349</v>
      </c>
      <c r="C1391" s="19">
        <v>2</v>
      </c>
      <c r="D1391" s="9">
        <v>200000</v>
      </c>
      <c r="E1391" s="9">
        <f t="shared" si="150"/>
        <v>400000</v>
      </c>
      <c r="F1391" s="7">
        <v>5</v>
      </c>
      <c r="G1391" s="9">
        <f t="shared" si="151"/>
        <v>80000</v>
      </c>
    </row>
    <row r="1392" spans="1:7">
      <c r="A1392" s="19"/>
      <c r="B1392" s="8"/>
      <c r="C1392" s="19"/>
      <c r="D1392" s="9"/>
      <c r="E1392" s="9"/>
      <c r="F1392" s="7"/>
      <c r="G1392" s="9"/>
    </row>
    <row r="1393" spans="1:7">
      <c r="A1393" s="19">
        <v>14</v>
      </c>
      <c r="B1393" s="38" t="s">
        <v>238</v>
      </c>
      <c r="C1393" s="21">
        <v>1</v>
      </c>
      <c r="D1393" s="9">
        <v>4000000</v>
      </c>
      <c r="E1393" s="9">
        <f t="shared" si="150"/>
        <v>4000000</v>
      </c>
      <c r="F1393" s="7">
        <v>5</v>
      </c>
      <c r="G1393" s="9">
        <f t="shared" si="151"/>
        <v>800000</v>
      </c>
    </row>
    <row r="1394" spans="1:7">
      <c r="A1394" s="19"/>
      <c r="B1394" s="38"/>
      <c r="C1394" s="21"/>
      <c r="D1394" s="9"/>
      <c r="E1394" s="9"/>
      <c r="F1394" s="7"/>
      <c r="G1394" s="9"/>
    </row>
    <row r="1395" spans="1:7">
      <c r="A1395" s="19"/>
      <c r="B1395" s="38" t="s">
        <v>568</v>
      </c>
      <c r="C1395" s="21"/>
      <c r="D1395" s="9"/>
      <c r="E1395" s="9"/>
      <c r="F1395" s="7"/>
      <c r="G1395" s="9"/>
    </row>
    <row r="1396" spans="1:7">
      <c r="A1396" s="19">
        <v>1</v>
      </c>
      <c r="B1396" s="8" t="s">
        <v>199</v>
      </c>
      <c r="C1396" s="19">
        <v>1</v>
      </c>
      <c r="D1396" s="9">
        <v>8000000</v>
      </c>
      <c r="E1396" s="9">
        <f t="shared" ref="E1396:E1407" si="152">C1396*D1396</f>
        <v>8000000</v>
      </c>
      <c r="F1396" s="7">
        <v>5</v>
      </c>
      <c r="G1396" s="9">
        <f t="shared" ref="G1396:G1407" si="153">E1396/F1396</f>
        <v>1600000</v>
      </c>
    </row>
    <row r="1397" spans="1:7">
      <c r="A1397" s="19">
        <v>2</v>
      </c>
      <c r="B1397" s="8" t="s">
        <v>551</v>
      </c>
      <c r="C1397" s="19">
        <v>1</v>
      </c>
      <c r="D1397" s="9">
        <v>4000000</v>
      </c>
      <c r="E1397" s="9">
        <f t="shared" si="152"/>
        <v>4000000</v>
      </c>
      <c r="F1397" s="7">
        <v>5</v>
      </c>
      <c r="G1397" s="9">
        <f t="shared" si="153"/>
        <v>800000</v>
      </c>
    </row>
    <row r="1398" spans="1:7">
      <c r="A1398" s="19">
        <v>3</v>
      </c>
      <c r="B1398" s="8" t="s">
        <v>552</v>
      </c>
      <c r="C1398" s="19">
        <v>1</v>
      </c>
      <c r="D1398" s="9">
        <v>3900000</v>
      </c>
      <c r="E1398" s="9">
        <f t="shared" si="152"/>
        <v>3900000</v>
      </c>
      <c r="F1398" s="7">
        <v>5</v>
      </c>
      <c r="G1398" s="9">
        <f t="shared" si="153"/>
        <v>780000</v>
      </c>
    </row>
    <row r="1399" spans="1:7">
      <c r="A1399" s="19">
        <v>4</v>
      </c>
      <c r="B1399" s="8" t="s">
        <v>232</v>
      </c>
      <c r="C1399" s="19">
        <v>1</v>
      </c>
      <c r="D1399" s="9">
        <v>3000000</v>
      </c>
      <c r="E1399" s="9">
        <f t="shared" si="152"/>
        <v>3000000</v>
      </c>
      <c r="F1399" s="7">
        <v>5</v>
      </c>
      <c r="G1399" s="9">
        <f t="shared" si="153"/>
        <v>600000</v>
      </c>
    </row>
    <row r="1400" spans="1:7">
      <c r="A1400" s="19">
        <v>5</v>
      </c>
      <c r="B1400" s="8" t="s">
        <v>553</v>
      </c>
      <c r="C1400" s="19">
        <v>12</v>
      </c>
      <c r="D1400" s="9">
        <v>2500000</v>
      </c>
      <c r="E1400" s="9">
        <f t="shared" si="152"/>
        <v>30000000</v>
      </c>
      <c r="F1400" s="7">
        <v>5</v>
      </c>
      <c r="G1400" s="9">
        <f t="shared" si="153"/>
        <v>6000000</v>
      </c>
    </row>
    <row r="1401" spans="1:7">
      <c r="A1401" s="19">
        <v>6</v>
      </c>
      <c r="B1401" s="8" t="s">
        <v>554</v>
      </c>
      <c r="C1401" s="19">
        <v>2</v>
      </c>
      <c r="D1401" s="9">
        <v>6000000</v>
      </c>
      <c r="E1401" s="9">
        <f t="shared" si="152"/>
        <v>12000000</v>
      </c>
      <c r="F1401" s="7">
        <v>5</v>
      </c>
      <c r="G1401" s="9">
        <f t="shared" si="153"/>
        <v>2400000</v>
      </c>
    </row>
    <row r="1402" spans="1:7">
      <c r="A1402" s="19">
        <v>7</v>
      </c>
      <c r="B1402" s="8" t="s">
        <v>347</v>
      </c>
      <c r="C1402" s="19">
        <v>1</v>
      </c>
      <c r="D1402" s="9">
        <v>1500000</v>
      </c>
      <c r="E1402" s="9">
        <f t="shared" si="152"/>
        <v>1500000</v>
      </c>
      <c r="F1402" s="7">
        <v>5</v>
      </c>
      <c r="G1402" s="9">
        <f t="shared" si="153"/>
        <v>300000</v>
      </c>
    </row>
    <row r="1403" spans="1:7">
      <c r="A1403" s="19">
        <v>8</v>
      </c>
      <c r="B1403" s="8" t="s">
        <v>180</v>
      </c>
      <c r="C1403" s="19">
        <v>1</v>
      </c>
      <c r="D1403" s="9">
        <v>1500000</v>
      </c>
      <c r="E1403" s="9">
        <f t="shared" si="152"/>
        <v>1500000</v>
      </c>
      <c r="F1403" s="7">
        <v>5</v>
      </c>
      <c r="G1403" s="9">
        <f t="shared" si="153"/>
        <v>300000</v>
      </c>
    </row>
    <row r="1404" spans="1:7">
      <c r="A1404" s="19">
        <v>9</v>
      </c>
      <c r="B1404" s="8" t="s">
        <v>97</v>
      </c>
      <c r="C1404" s="19">
        <v>1</v>
      </c>
      <c r="D1404" s="9">
        <v>100000</v>
      </c>
      <c r="E1404" s="9">
        <f t="shared" si="152"/>
        <v>100000</v>
      </c>
      <c r="F1404" s="7">
        <v>5</v>
      </c>
      <c r="G1404" s="9">
        <f t="shared" si="153"/>
        <v>20000</v>
      </c>
    </row>
    <row r="1405" spans="1:7">
      <c r="A1405" s="19">
        <v>10</v>
      </c>
      <c r="B1405" s="8" t="s">
        <v>555</v>
      </c>
      <c r="C1405" s="19">
        <v>39</v>
      </c>
      <c r="D1405" s="9">
        <v>500000</v>
      </c>
      <c r="E1405" s="9">
        <f t="shared" si="152"/>
        <v>19500000</v>
      </c>
      <c r="F1405" s="7">
        <v>5</v>
      </c>
      <c r="G1405" s="9">
        <f t="shared" si="153"/>
        <v>3900000</v>
      </c>
    </row>
    <row r="1406" spans="1:7">
      <c r="A1406" s="19">
        <v>11</v>
      </c>
      <c r="B1406" s="8" t="s">
        <v>349</v>
      </c>
      <c r="C1406" s="19">
        <v>2</v>
      </c>
      <c r="D1406" s="9">
        <v>200000</v>
      </c>
      <c r="E1406" s="9">
        <f t="shared" si="152"/>
        <v>400000</v>
      </c>
      <c r="F1406" s="7">
        <v>5</v>
      </c>
      <c r="G1406" s="9">
        <f t="shared" si="153"/>
        <v>80000</v>
      </c>
    </row>
    <row r="1407" spans="1:7">
      <c r="A1407" s="19">
        <v>12</v>
      </c>
      <c r="B1407" s="38" t="s">
        <v>238</v>
      </c>
      <c r="C1407" s="21">
        <v>1</v>
      </c>
      <c r="D1407" s="9">
        <v>4000000</v>
      </c>
      <c r="E1407" s="9">
        <f t="shared" si="152"/>
        <v>4000000</v>
      </c>
      <c r="F1407" s="7">
        <v>5</v>
      </c>
      <c r="G1407" s="9">
        <f t="shared" si="153"/>
        <v>800000</v>
      </c>
    </row>
    <row r="1408" spans="1:7">
      <c r="A1408" s="19"/>
      <c r="B1408" s="38"/>
      <c r="C1408" s="21"/>
      <c r="D1408" s="9"/>
      <c r="E1408" s="9"/>
      <c r="F1408" s="7"/>
      <c r="G1408" s="9"/>
    </row>
    <row r="1409" spans="1:7">
      <c r="A1409" s="19"/>
      <c r="B1409" s="38" t="s">
        <v>569</v>
      </c>
      <c r="C1409" s="21"/>
      <c r="D1409" s="9"/>
      <c r="E1409" s="9"/>
      <c r="F1409" s="7"/>
      <c r="G1409" s="9"/>
    </row>
    <row r="1410" spans="1:7">
      <c r="A1410" s="19">
        <v>1</v>
      </c>
      <c r="B1410" s="8" t="s">
        <v>199</v>
      </c>
      <c r="C1410" s="19">
        <v>1</v>
      </c>
      <c r="D1410" s="9">
        <v>8000000</v>
      </c>
      <c r="E1410" s="9">
        <f t="shared" ref="E1410:E1419" si="154">C1410*D1410</f>
        <v>8000000</v>
      </c>
      <c r="F1410" s="7">
        <v>5</v>
      </c>
      <c r="G1410" s="9">
        <f t="shared" ref="G1410:G1419" si="155">E1410/F1410</f>
        <v>1600000</v>
      </c>
    </row>
    <row r="1411" spans="1:7">
      <c r="A1411" s="19">
        <v>2</v>
      </c>
      <c r="B1411" s="8" t="s">
        <v>551</v>
      </c>
      <c r="C1411" s="19">
        <v>1</v>
      </c>
      <c r="D1411" s="9">
        <v>4000000</v>
      </c>
      <c r="E1411" s="9">
        <f t="shared" si="154"/>
        <v>4000000</v>
      </c>
      <c r="F1411" s="7">
        <v>5</v>
      </c>
      <c r="G1411" s="9">
        <f t="shared" si="155"/>
        <v>800000</v>
      </c>
    </row>
    <row r="1412" spans="1:7">
      <c r="A1412" s="19">
        <v>3</v>
      </c>
      <c r="B1412" s="8" t="s">
        <v>552</v>
      </c>
      <c r="C1412" s="19">
        <v>1</v>
      </c>
      <c r="D1412" s="9">
        <v>3900000</v>
      </c>
      <c r="E1412" s="9">
        <f t="shared" si="154"/>
        <v>3900000</v>
      </c>
      <c r="F1412" s="7">
        <v>5</v>
      </c>
      <c r="G1412" s="9">
        <f t="shared" si="155"/>
        <v>780000</v>
      </c>
    </row>
    <row r="1413" spans="1:7">
      <c r="A1413" s="19">
        <v>4</v>
      </c>
      <c r="B1413" s="8" t="s">
        <v>232</v>
      </c>
      <c r="C1413" s="19">
        <v>1</v>
      </c>
      <c r="D1413" s="9">
        <v>3000000</v>
      </c>
      <c r="E1413" s="9">
        <f t="shared" si="154"/>
        <v>3000000</v>
      </c>
      <c r="F1413" s="7">
        <v>5</v>
      </c>
      <c r="G1413" s="9">
        <f t="shared" si="155"/>
        <v>600000</v>
      </c>
    </row>
    <row r="1414" spans="1:7">
      <c r="A1414" s="19">
        <v>5</v>
      </c>
      <c r="B1414" s="8" t="s">
        <v>553</v>
      </c>
      <c r="C1414" s="19">
        <v>12</v>
      </c>
      <c r="D1414" s="9">
        <v>2500000</v>
      </c>
      <c r="E1414" s="9">
        <f t="shared" si="154"/>
        <v>30000000</v>
      </c>
      <c r="F1414" s="7">
        <v>5</v>
      </c>
      <c r="G1414" s="9">
        <f t="shared" si="155"/>
        <v>6000000</v>
      </c>
    </row>
    <row r="1415" spans="1:7">
      <c r="A1415" s="19">
        <v>6</v>
      </c>
      <c r="B1415" s="8" t="s">
        <v>554</v>
      </c>
      <c r="C1415" s="19">
        <v>2</v>
      </c>
      <c r="D1415" s="9">
        <v>6000000</v>
      </c>
      <c r="E1415" s="9">
        <f t="shared" si="154"/>
        <v>12000000</v>
      </c>
      <c r="F1415" s="7">
        <v>5</v>
      </c>
      <c r="G1415" s="9">
        <f t="shared" si="155"/>
        <v>2400000</v>
      </c>
    </row>
    <row r="1416" spans="1:7">
      <c r="A1416" s="19">
        <v>7</v>
      </c>
      <c r="B1416" s="8" t="s">
        <v>180</v>
      </c>
      <c r="C1416" s="19">
        <v>1</v>
      </c>
      <c r="D1416" s="9">
        <v>1500000</v>
      </c>
      <c r="E1416" s="9">
        <f t="shared" si="154"/>
        <v>1500000</v>
      </c>
      <c r="F1416" s="7">
        <v>5</v>
      </c>
      <c r="G1416" s="9">
        <f t="shared" si="155"/>
        <v>300000</v>
      </c>
    </row>
    <row r="1417" spans="1:7">
      <c r="A1417" s="19">
        <v>8</v>
      </c>
      <c r="B1417" s="8" t="s">
        <v>97</v>
      </c>
      <c r="C1417" s="19">
        <v>1</v>
      </c>
      <c r="D1417" s="9">
        <v>100000</v>
      </c>
      <c r="E1417" s="9">
        <f t="shared" si="154"/>
        <v>100000</v>
      </c>
      <c r="F1417" s="7">
        <v>5</v>
      </c>
      <c r="G1417" s="9">
        <f t="shared" si="155"/>
        <v>20000</v>
      </c>
    </row>
    <row r="1418" spans="1:7">
      <c r="A1418" s="19">
        <v>9</v>
      </c>
      <c r="B1418" s="8" t="s">
        <v>555</v>
      </c>
      <c r="C1418" s="19">
        <v>39</v>
      </c>
      <c r="D1418" s="9">
        <v>500000</v>
      </c>
      <c r="E1418" s="9">
        <f t="shared" si="154"/>
        <v>19500000</v>
      </c>
      <c r="F1418" s="7">
        <v>5</v>
      </c>
      <c r="G1418" s="9">
        <f t="shared" si="155"/>
        <v>3900000</v>
      </c>
    </row>
    <row r="1419" spans="1:7">
      <c r="A1419" s="19">
        <v>10</v>
      </c>
      <c r="B1419" s="8" t="s">
        <v>349</v>
      </c>
      <c r="C1419" s="19">
        <v>2</v>
      </c>
      <c r="D1419" s="9">
        <v>200000</v>
      </c>
      <c r="E1419" s="9">
        <f t="shared" si="154"/>
        <v>400000</v>
      </c>
      <c r="F1419" s="7">
        <v>5</v>
      </c>
      <c r="G1419" s="9">
        <f t="shared" si="155"/>
        <v>80000</v>
      </c>
    </row>
    <row r="1420" spans="1:7">
      <c r="A1420" s="19"/>
      <c r="B1420" s="38"/>
      <c r="C1420" s="21"/>
      <c r="D1420" s="9"/>
      <c r="E1420" s="9"/>
      <c r="F1420" s="7"/>
      <c r="G1420" s="9"/>
    </row>
    <row r="1421" spans="1:7">
      <c r="A1421" s="19"/>
      <c r="B1421" s="38" t="s">
        <v>570</v>
      </c>
      <c r="C1421" s="21"/>
      <c r="D1421" s="9"/>
      <c r="E1421" s="9"/>
      <c r="F1421" s="7"/>
      <c r="G1421" s="9"/>
    </row>
    <row r="1422" spans="1:7">
      <c r="A1422" s="19">
        <v>1</v>
      </c>
      <c r="B1422" s="8" t="s">
        <v>199</v>
      </c>
      <c r="C1422" s="19">
        <v>1</v>
      </c>
      <c r="D1422" s="9">
        <v>8000000</v>
      </c>
      <c r="E1422" s="9">
        <f t="shared" ref="E1422:E1431" si="156">C1422*D1422</f>
        <v>8000000</v>
      </c>
      <c r="F1422" s="7">
        <v>5</v>
      </c>
      <c r="G1422" s="9">
        <f t="shared" ref="G1422:G1431" si="157">E1422/F1422</f>
        <v>1600000</v>
      </c>
    </row>
    <row r="1423" spans="1:7">
      <c r="A1423" s="19">
        <v>2</v>
      </c>
      <c r="B1423" s="8" t="s">
        <v>551</v>
      </c>
      <c r="C1423" s="19">
        <v>1</v>
      </c>
      <c r="D1423" s="9">
        <v>4000000</v>
      </c>
      <c r="E1423" s="9">
        <f t="shared" si="156"/>
        <v>4000000</v>
      </c>
      <c r="F1423" s="7">
        <v>5</v>
      </c>
      <c r="G1423" s="9">
        <f t="shared" si="157"/>
        <v>800000</v>
      </c>
    </row>
    <row r="1424" spans="1:7">
      <c r="A1424" s="19">
        <v>3</v>
      </c>
      <c r="B1424" s="8" t="s">
        <v>552</v>
      </c>
      <c r="C1424" s="19">
        <v>1</v>
      </c>
      <c r="D1424" s="9">
        <v>3900000</v>
      </c>
      <c r="E1424" s="9">
        <f t="shared" si="156"/>
        <v>3900000</v>
      </c>
      <c r="F1424" s="7">
        <v>5</v>
      </c>
      <c r="G1424" s="9">
        <f t="shared" si="157"/>
        <v>780000</v>
      </c>
    </row>
    <row r="1425" spans="1:7">
      <c r="A1425" s="19">
        <v>4</v>
      </c>
      <c r="B1425" s="8" t="s">
        <v>232</v>
      </c>
      <c r="C1425" s="19">
        <v>1</v>
      </c>
      <c r="D1425" s="9">
        <v>3000000</v>
      </c>
      <c r="E1425" s="9">
        <f t="shared" si="156"/>
        <v>3000000</v>
      </c>
      <c r="F1425" s="7">
        <v>5</v>
      </c>
      <c r="G1425" s="9">
        <f t="shared" si="157"/>
        <v>600000</v>
      </c>
    </row>
    <row r="1426" spans="1:7">
      <c r="A1426" s="19">
        <v>5</v>
      </c>
      <c r="B1426" s="8" t="s">
        <v>553</v>
      </c>
      <c r="C1426" s="19">
        <v>12</v>
      </c>
      <c r="D1426" s="9">
        <v>2500000</v>
      </c>
      <c r="E1426" s="9">
        <f t="shared" si="156"/>
        <v>30000000</v>
      </c>
      <c r="F1426" s="7">
        <v>5</v>
      </c>
      <c r="G1426" s="9">
        <f t="shared" si="157"/>
        <v>6000000</v>
      </c>
    </row>
    <row r="1427" spans="1:7">
      <c r="A1427" s="19">
        <v>6</v>
      </c>
      <c r="B1427" s="8" t="s">
        <v>554</v>
      </c>
      <c r="C1427" s="19">
        <v>2</v>
      </c>
      <c r="D1427" s="9">
        <v>6000000</v>
      </c>
      <c r="E1427" s="9">
        <f t="shared" si="156"/>
        <v>12000000</v>
      </c>
      <c r="F1427" s="7">
        <v>5</v>
      </c>
      <c r="G1427" s="9">
        <f t="shared" si="157"/>
        <v>2400000</v>
      </c>
    </row>
    <row r="1428" spans="1:7">
      <c r="A1428" s="19">
        <v>7</v>
      </c>
      <c r="B1428" s="8" t="s">
        <v>180</v>
      </c>
      <c r="C1428" s="19">
        <v>1</v>
      </c>
      <c r="D1428" s="9">
        <v>1500000</v>
      </c>
      <c r="E1428" s="9">
        <f t="shared" si="156"/>
        <v>1500000</v>
      </c>
      <c r="F1428" s="7">
        <v>5</v>
      </c>
      <c r="G1428" s="9">
        <f t="shared" si="157"/>
        <v>300000</v>
      </c>
    </row>
    <row r="1429" spans="1:7">
      <c r="A1429" s="19">
        <v>8</v>
      </c>
      <c r="B1429" s="8" t="s">
        <v>97</v>
      </c>
      <c r="C1429" s="19">
        <v>1</v>
      </c>
      <c r="D1429" s="9">
        <v>100000</v>
      </c>
      <c r="E1429" s="9">
        <f t="shared" si="156"/>
        <v>100000</v>
      </c>
      <c r="F1429" s="7">
        <v>5</v>
      </c>
      <c r="G1429" s="9">
        <f t="shared" si="157"/>
        <v>20000</v>
      </c>
    </row>
    <row r="1430" spans="1:7">
      <c r="A1430" s="19">
        <v>9</v>
      </c>
      <c r="B1430" s="8" t="s">
        <v>555</v>
      </c>
      <c r="C1430" s="19">
        <v>39</v>
      </c>
      <c r="D1430" s="9">
        <v>500000</v>
      </c>
      <c r="E1430" s="9">
        <f t="shared" si="156"/>
        <v>19500000</v>
      </c>
      <c r="F1430" s="7">
        <v>5</v>
      </c>
      <c r="G1430" s="9">
        <f t="shared" si="157"/>
        <v>3900000</v>
      </c>
    </row>
    <row r="1431" spans="1:7">
      <c r="A1431" s="19">
        <v>10</v>
      </c>
      <c r="B1431" s="8" t="s">
        <v>349</v>
      </c>
      <c r="C1431" s="19">
        <v>2</v>
      </c>
      <c r="D1431" s="9">
        <v>200000</v>
      </c>
      <c r="E1431" s="9">
        <f t="shared" si="156"/>
        <v>400000</v>
      </c>
      <c r="F1431" s="7">
        <v>5</v>
      </c>
      <c r="G1431" s="9">
        <f t="shared" si="157"/>
        <v>80000</v>
      </c>
    </row>
    <row r="1432" spans="1:7">
      <c r="A1432" s="19"/>
      <c r="B1432" s="38"/>
      <c r="C1432" s="21"/>
      <c r="D1432" s="9"/>
      <c r="E1432" s="9"/>
      <c r="F1432" s="7"/>
      <c r="G1432" s="9"/>
    </row>
    <row r="1433" spans="1:7">
      <c r="A1433" s="19"/>
      <c r="B1433" s="38" t="s">
        <v>571</v>
      </c>
      <c r="C1433" s="21"/>
      <c r="D1433" s="9"/>
      <c r="E1433" s="9"/>
      <c r="F1433" s="7"/>
      <c r="G1433" s="9"/>
    </row>
    <row r="1434" spans="1:7">
      <c r="A1434" s="19">
        <v>1</v>
      </c>
      <c r="B1434" s="8" t="s">
        <v>199</v>
      </c>
      <c r="C1434" s="19">
        <v>1</v>
      </c>
      <c r="D1434" s="9">
        <v>8000000</v>
      </c>
      <c r="E1434" s="9">
        <f t="shared" ref="E1434:E1460" si="158">C1434*D1434</f>
        <v>8000000</v>
      </c>
      <c r="F1434" s="7">
        <v>5</v>
      </c>
      <c r="G1434" s="9">
        <f t="shared" ref="G1434:G1460" si="159">E1434/F1434</f>
        <v>1600000</v>
      </c>
    </row>
    <row r="1435" spans="1:7">
      <c r="A1435" s="19">
        <v>2</v>
      </c>
      <c r="B1435" s="8" t="s">
        <v>551</v>
      </c>
      <c r="C1435" s="19">
        <v>1</v>
      </c>
      <c r="D1435" s="9">
        <v>4000000</v>
      </c>
      <c r="E1435" s="9">
        <f t="shared" si="158"/>
        <v>4000000</v>
      </c>
      <c r="F1435" s="7">
        <v>5</v>
      </c>
      <c r="G1435" s="9">
        <f t="shared" si="159"/>
        <v>800000</v>
      </c>
    </row>
    <row r="1436" spans="1:7">
      <c r="A1436" s="19">
        <v>3</v>
      </c>
      <c r="B1436" s="8" t="s">
        <v>552</v>
      </c>
      <c r="C1436" s="19">
        <v>1</v>
      </c>
      <c r="D1436" s="9">
        <v>3900000</v>
      </c>
      <c r="E1436" s="9">
        <f t="shared" si="158"/>
        <v>3900000</v>
      </c>
      <c r="F1436" s="7">
        <v>5</v>
      </c>
      <c r="G1436" s="9">
        <f t="shared" si="159"/>
        <v>780000</v>
      </c>
    </row>
    <row r="1437" spans="1:7">
      <c r="A1437" s="19">
        <v>4</v>
      </c>
      <c r="B1437" s="8" t="s">
        <v>232</v>
      </c>
      <c r="C1437" s="19">
        <v>1</v>
      </c>
      <c r="D1437" s="9">
        <v>3000000</v>
      </c>
      <c r="E1437" s="9">
        <f t="shared" si="158"/>
        <v>3000000</v>
      </c>
      <c r="F1437" s="7">
        <v>5</v>
      </c>
      <c r="G1437" s="9">
        <f t="shared" si="159"/>
        <v>600000</v>
      </c>
    </row>
    <row r="1438" spans="1:7">
      <c r="A1438" s="19">
        <v>5</v>
      </c>
      <c r="B1438" s="8" t="s">
        <v>553</v>
      </c>
      <c r="C1438" s="19">
        <v>12</v>
      </c>
      <c r="D1438" s="9">
        <v>2500000</v>
      </c>
      <c r="E1438" s="9">
        <f t="shared" si="158"/>
        <v>30000000</v>
      </c>
      <c r="F1438" s="7">
        <v>5</v>
      </c>
      <c r="G1438" s="9">
        <f t="shared" si="159"/>
        <v>6000000</v>
      </c>
    </row>
    <row r="1439" spans="1:7">
      <c r="A1439" s="19">
        <v>6</v>
      </c>
      <c r="B1439" s="8" t="s">
        <v>554</v>
      </c>
      <c r="C1439" s="19">
        <v>2</v>
      </c>
      <c r="D1439" s="9">
        <v>6000000</v>
      </c>
      <c r="E1439" s="9">
        <f t="shared" si="158"/>
        <v>12000000</v>
      </c>
      <c r="F1439" s="7">
        <v>5</v>
      </c>
      <c r="G1439" s="9">
        <f t="shared" si="159"/>
        <v>2400000</v>
      </c>
    </row>
    <row r="1440" spans="1:7">
      <c r="A1440" s="19">
        <v>7</v>
      </c>
      <c r="B1440" s="8" t="s">
        <v>180</v>
      </c>
      <c r="C1440" s="19">
        <v>1</v>
      </c>
      <c r="D1440" s="9">
        <v>1500000</v>
      </c>
      <c r="E1440" s="9">
        <f t="shared" si="158"/>
        <v>1500000</v>
      </c>
      <c r="F1440" s="7">
        <v>5</v>
      </c>
      <c r="G1440" s="9">
        <f t="shared" si="159"/>
        <v>300000</v>
      </c>
    </row>
    <row r="1441" spans="1:7">
      <c r="A1441" s="19">
        <v>8</v>
      </c>
      <c r="B1441" s="8" t="s">
        <v>97</v>
      </c>
      <c r="C1441" s="19">
        <v>1</v>
      </c>
      <c r="D1441" s="9">
        <v>100000</v>
      </c>
      <c r="E1441" s="9">
        <f t="shared" si="158"/>
        <v>100000</v>
      </c>
      <c r="F1441" s="7">
        <v>5</v>
      </c>
      <c r="G1441" s="9">
        <f t="shared" si="159"/>
        <v>20000</v>
      </c>
    </row>
    <row r="1442" spans="1:7">
      <c r="A1442" s="19">
        <v>9</v>
      </c>
      <c r="B1442" s="8" t="s">
        <v>555</v>
      </c>
      <c r="C1442" s="19">
        <v>39</v>
      </c>
      <c r="D1442" s="9">
        <v>500000</v>
      </c>
      <c r="E1442" s="9">
        <f t="shared" si="158"/>
        <v>19500000</v>
      </c>
      <c r="F1442" s="7">
        <v>5</v>
      </c>
      <c r="G1442" s="9">
        <f t="shared" si="159"/>
        <v>3900000</v>
      </c>
    </row>
    <row r="1443" spans="1:7">
      <c r="A1443" s="19">
        <v>10</v>
      </c>
      <c r="B1443" s="8" t="s">
        <v>349</v>
      </c>
      <c r="C1443" s="19">
        <v>2</v>
      </c>
      <c r="D1443" s="9">
        <v>200000</v>
      </c>
      <c r="E1443" s="9">
        <f t="shared" si="158"/>
        <v>400000</v>
      </c>
      <c r="F1443" s="7">
        <v>5</v>
      </c>
      <c r="G1443" s="9">
        <f t="shared" si="159"/>
        <v>80000</v>
      </c>
    </row>
    <row r="1444" spans="1:7">
      <c r="A1444" s="19">
        <v>11</v>
      </c>
      <c r="B1444" s="38" t="s">
        <v>238</v>
      </c>
      <c r="C1444" s="21">
        <v>1</v>
      </c>
      <c r="D1444" s="9">
        <v>4000000</v>
      </c>
      <c r="E1444" s="9">
        <f t="shared" si="158"/>
        <v>4000000</v>
      </c>
      <c r="F1444" s="7">
        <v>5</v>
      </c>
      <c r="G1444" s="9">
        <f t="shared" si="159"/>
        <v>800000</v>
      </c>
    </row>
    <row r="1445" spans="1:7">
      <c r="A1445" s="19"/>
      <c r="B1445" s="38"/>
      <c r="C1445" s="21"/>
      <c r="D1445" s="9"/>
      <c r="E1445" s="9">
        <f t="shared" si="158"/>
        <v>0</v>
      </c>
      <c r="F1445" s="7">
        <v>5</v>
      </c>
      <c r="G1445" s="9">
        <f t="shared" si="159"/>
        <v>0</v>
      </c>
    </row>
    <row r="1446" spans="1:7">
      <c r="A1446" s="19"/>
      <c r="B1446" s="38" t="s">
        <v>572</v>
      </c>
      <c r="C1446" s="21"/>
      <c r="D1446" s="9"/>
      <c r="E1446" s="9">
        <f t="shared" si="158"/>
        <v>0</v>
      </c>
      <c r="F1446" s="7">
        <v>5</v>
      </c>
      <c r="G1446" s="9">
        <f t="shared" si="159"/>
        <v>0</v>
      </c>
    </row>
    <row r="1447" spans="1:7">
      <c r="A1447" s="19">
        <v>1</v>
      </c>
      <c r="B1447" s="8" t="s">
        <v>199</v>
      </c>
      <c r="C1447" s="19">
        <v>1</v>
      </c>
      <c r="D1447" s="9">
        <v>8000000</v>
      </c>
      <c r="E1447" s="9">
        <f t="shared" si="158"/>
        <v>8000000</v>
      </c>
      <c r="F1447" s="7">
        <v>5</v>
      </c>
      <c r="G1447" s="9">
        <f t="shared" si="159"/>
        <v>1600000</v>
      </c>
    </row>
    <row r="1448" spans="1:7">
      <c r="A1448" s="19">
        <v>2</v>
      </c>
      <c r="B1448" s="8" t="s">
        <v>551</v>
      </c>
      <c r="C1448" s="19">
        <v>1</v>
      </c>
      <c r="D1448" s="9">
        <v>4000000</v>
      </c>
      <c r="E1448" s="9">
        <f t="shared" si="158"/>
        <v>4000000</v>
      </c>
      <c r="F1448" s="7">
        <v>5</v>
      </c>
      <c r="G1448" s="9">
        <f t="shared" si="159"/>
        <v>800000</v>
      </c>
    </row>
    <row r="1449" spans="1:7">
      <c r="A1449" s="19">
        <v>3</v>
      </c>
      <c r="B1449" s="8" t="s">
        <v>552</v>
      </c>
      <c r="C1449" s="19">
        <v>1</v>
      </c>
      <c r="D1449" s="9">
        <v>3900000</v>
      </c>
      <c r="E1449" s="9">
        <f t="shared" si="158"/>
        <v>3900000</v>
      </c>
      <c r="F1449" s="7">
        <v>5</v>
      </c>
      <c r="G1449" s="9">
        <f t="shared" si="159"/>
        <v>780000</v>
      </c>
    </row>
    <row r="1450" spans="1:7">
      <c r="A1450" s="19">
        <v>4</v>
      </c>
      <c r="B1450" s="8" t="s">
        <v>232</v>
      </c>
      <c r="C1450" s="19">
        <v>1</v>
      </c>
      <c r="D1450" s="9">
        <v>3000000</v>
      </c>
      <c r="E1450" s="9">
        <f t="shared" si="158"/>
        <v>3000000</v>
      </c>
      <c r="F1450" s="7">
        <v>5</v>
      </c>
      <c r="G1450" s="9">
        <f t="shared" si="159"/>
        <v>600000</v>
      </c>
    </row>
    <row r="1451" spans="1:7">
      <c r="A1451" s="19">
        <v>5</v>
      </c>
      <c r="B1451" s="8" t="s">
        <v>93</v>
      </c>
      <c r="C1451" s="19">
        <v>1</v>
      </c>
      <c r="D1451" s="9">
        <v>1500000</v>
      </c>
      <c r="E1451" s="9">
        <f t="shared" si="158"/>
        <v>1500000</v>
      </c>
      <c r="F1451" s="7">
        <v>5</v>
      </c>
      <c r="G1451" s="9">
        <f t="shared" si="159"/>
        <v>300000</v>
      </c>
    </row>
    <row r="1452" spans="1:7">
      <c r="A1452" s="19">
        <v>6</v>
      </c>
      <c r="B1452" s="8" t="s">
        <v>553</v>
      </c>
      <c r="C1452" s="19">
        <v>12</v>
      </c>
      <c r="D1452" s="9">
        <v>2500000</v>
      </c>
      <c r="E1452" s="9">
        <f t="shared" si="158"/>
        <v>30000000</v>
      </c>
      <c r="F1452" s="7">
        <v>5</v>
      </c>
      <c r="G1452" s="9">
        <f t="shared" si="159"/>
        <v>6000000</v>
      </c>
    </row>
    <row r="1453" spans="1:7">
      <c r="A1453" s="19">
        <v>7</v>
      </c>
      <c r="B1453" s="8" t="s">
        <v>554</v>
      </c>
      <c r="C1453" s="19">
        <v>2</v>
      </c>
      <c r="D1453" s="9">
        <v>6000000</v>
      </c>
      <c r="E1453" s="9">
        <f t="shared" si="158"/>
        <v>12000000</v>
      </c>
      <c r="F1453" s="7">
        <v>5</v>
      </c>
      <c r="G1453" s="9">
        <f t="shared" si="159"/>
        <v>2400000</v>
      </c>
    </row>
    <row r="1454" spans="1:7">
      <c r="A1454" s="19">
        <v>8</v>
      </c>
      <c r="B1454" s="8" t="s">
        <v>347</v>
      </c>
      <c r="C1454" s="19">
        <v>1</v>
      </c>
      <c r="D1454" s="9">
        <v>1500000</v>
      </c>
      <c r="E1454" s="9">
        <f t="shared" si="158"/>
        <v>1500000</v>
      </c>
      <c r="F1454" s="7">
        <v>5</v>
      </c>
      <c r="G1454" s="9">
        <f t="shared" si="159"/>
        <v>300000</v>
      </c>
    </row>
    <row r="1455" spans="1:7">
      <c r="A1455" s="19">
        <v>9</v>
      </c>
      <c r="B1455" s="8" t="s">
        <v>180</v>
      </c>
      <c r="C1455" s="19">
        <v>1</v>
      </c>
      <c r="D1455" s="9">
        <v>1500000</v>
      </c>
      <c r="E1455" s="9">
        <f t="shared" si="158"/>
        <v>1500000</v>
      </c>
      <c r="F1455" s="7">
        <v>5</v>
      </c>
      <c r="G1455" s="9">
        <f t="shared" si="159"/>
        <v>300000</v>
      </c>
    </row>
    <row r="1456" spans="1:7">
      <c r="A1456" s="19">
        <v>10</v>
      </c>
      <c r="B1456" s="8" t="s">
        <v>97</v>
      </c>
      <c r="C1456" s="19">
        <v>1</v>
      </c>
      <c r="D1456" s="9">
        <v>100000</v>
      </c>
      <c r="E1456" s="9">
        <f t="shared" si="158"/>
        <v>100000</v>
      </c>
      <c r="F1456" s="7">
        <v>5</v>
      </c>
      <c r="G1456" s="9">
        <f t="shared" si="159"/>
        <v>20000</v>
      </c>
    </row>
    <row r="1457" spans="1:7">
      <c r="A1457" s="19">
        <v>11</v>
      </c>
      <c r="B1457" s="8" t="s">
        <v>555</v>
      </c>
      <c r="C1457" s="19">
        <v>39</v>
      </c>
      <c r="D1457" s="9">
        <v>500000</v>
      </c>
      <c r="E1457" s="9">
        <f t="shared" si="158"/>
        <v>19500000</v>
      </c>
      <c r="F1457" s="7">
        <v>5</v>
      </c>
      <c r="G1457" s="9">
        <f t="shared" si="159"/>
        <v>3900000</v>
      </c>
    </row>
    <row r="1458" spans="1:7">
      <c r="A1458" s="19">
        <v>12</v>
      </c>
      <c r="B1458" s="8" t="s">
        <v>349</v>
      </c>
      <c r="C1458" s="19">
        <v>2</v>
      </c>
      <c r="D1458" s="9">
        <v>200000</v>
      </c>
      <c r="E1458" s="9">
        <f t="shared" si="158"/>
        <v>400000</v>
      </c>
      <c r="F1458" s="7">
        <v>5</v>
      </c>
      <c r="G1458" s="9">
        <f t="shared" si="159"/>
        <v>80000</v>
      </c>
    </row>
    <row r="1459" spans="1:7">
      <c r="A1459" s="19">
        <v>13</v>
      </c>
      <c r="B1459" s="8" t="s">
        <v>566</v>
      </c>
      <c r="C1459" s="19">
        <v>1</v>
      </c>
      <c r="D1459" s="9">
        <v>2750000</v>
      </c>
      <c r="E1459" s="9">
        <f t="shared" si="158"/>
        <v>2750000</v>
      </c>
      <c r="F1459" s="7">
        <v>5</v>
      </c>
      <c r="G1459" s="9">
        <f t="shared" si="159"/>
        <v>550000</v>
      </c>
    </row>
    <row r="1460" spans="1:7">
      <c r="A1460" s="19">
        <v>14</v>
      </c>
      <c r="B1460" s="38" t="s">
        <v>238</v>
      </c>
      <c r="C1460" s="21">
        <v>1</v>
      </c>
      <c r="D1460" s="9">
        <v>4000000</v>
      </c>
      <c r="E1460" s="9">
        <f t="shared" si="158"/>
        <v>4000000</v>
      </c>
      <c r="F1460" s="7">
        <v>5</v>
      </c>
      <c r="G1460" s="9">
        <f t="shared" si="159"/>
        <v>800000</v>
      </c>
    </row>
    <row r="1461" spans="1:7">
      <c r="A1461" s="19"/>
      <c r="B1461" s="38"/>
      <c r="C1461" s="21"/>
      <c r="D1461" s="9"/>
      <c r="E1461" s="9"/>
      <c r="F1461" s="7"/>
      <c r="G1461" s="9"/>
    </row>
    <row r="1462" spans="1:7">
      <c r="A1462" s="19"/>
      <c r="B1462" s="38" t="s">
        <v>573</v>
      </c>
      <c r="C1462" s="21"/>
      <c r="D1462" s="9"/>
      <c r="E1462" s="9"/>
      <c r="F1462" s="7"/>
      <c r="G1462" s="9"/>
    </row>
    <row r="1463" spans="1:7">
      <c r="A1463" s="19">
        <v>1</v>
      </c>
      <c r="B1463" s="8" t="s">
        <v>199</v>
      </c>
      <c r="C1463" s="19">
        <v>1</v>
      </c>
      <c r="D1463" s="9">
        <v>8000000</v>
      </c>
      <c r="E1463" s="9">
        <f t="shared" ref="E1463:E1476" si="160">C1463*D1463</f>
        <v>8000000</v>
      </c>
      <c r="F1463" s="7">
        <v>5</v>
      </c>
      <c r="G1463" s="9">
        <f t="shared" ref="G1463:G1476" si="161">E1463/F1463</f>
        <v>1600000</v>
      </c>
    </row>
    <row r="1464" spans="1:7">
      <c r="A1464" s="19">
        <v>2</v>
      </c>
      <c r="B1464" s="8" t="s">
        <v>551</v>
      </c>
      <c r="C1464" s="19">
        <v>1</v>
      </c>
      <c r="D1464" s="9">
        <v>4000000</v>
      </c>
      <c r="E1464" s="9">
        <f t="shared" si="160"/>
        <v>4000000</v>
      </c>
      <c r="F1464" s="7">
        <v>5</v>
      </c>
      <c r="G1464" s="9">
        <f t="shared" si="161"/>
        <v>800000</v>
      </c>
    </row>
    <row r="1465" spans="1:7">
      <c r="A1465" s="19">
        <v>3</v>
      </c>
      <c r="B1465" s="8" t="s">
        <v>552</v>
      </c>
      <c r="C1465" s="19">
        <v>1</v>
      </c>
      <c r="D1465" s="9">
        <v>3900000</v>
      </c>
      <c r="E1465" s="9">
        <f t="shared" si="160"/>
        <v>3900000</v>
      </c>
      <c r="F1465" s="7">
        <v>5</v>
      </c>
      <c r="G1465" s="9">
        <f t="shared" si="161"/>
        <v>780000</v>
      </c>
    </row>
    <row r="1466" spans="1:7">
      <c r="A1466" s="19">
        <v>4</v>
      </c>
      <c r="B1466" s="8" t="s">
        <v>232</v>
      </c>
      <c r="C1466" s="19">
        <v>1</v>
      </c>
      <c r="D1466" s="9">
        <v>3000000</v>
      </c>
      <c r="E1466" s="9">
        <f t="shared" si="160"/>
        <v>3000000</v>
      </c>
      <c r="F1466" s="7">
        <v>5</v>
      </c>
      <c r="G1466" s="9">
        <f t="shared" si="161"/>
        <v>600000</v>
      </c>
    </row>
    <row r="1467" spans="1:7">
      <c r="A1467" s="19">
        <v>5</v>
      </c>
      <c r="B1467" s="8" t="s">
        <v>553</v>
      </c>
      <c r="C1467" s="19">
        <v>12</v>
      </c>
      <c r="D1467" s="9">
        <v>2500000</v>
      </c>
      <c r="E1467" s="9">
        <f t="shared" si="160"/>
        <v>30000000</v>
      </c>
      <c r="F1467" s="7">
        <v>5</v>
      </c>
      <c r="G1467" s="9">
        <f t="shared" si="161"/>
        <v>6000000</v>
      </c>
    </row>
    <row r="1468" spans="1:7">
      <c r="A1468" s="19">
        <v>6</v>
      </c>
      <c r="B1468" s="8" t="s">
        <v>554</v>
      </c>
      <c r="C1468" s="19">
        <v>2</v>
      </c>
      <c r="D1468" s="9">
        <v>6000000</v>
      </c>
      <c r="E1468" s="9">
        <f t="shared" si="160"/>
        <v>12000000</v>
      </c>
      <c r="F1468" s="7">
        <v>5</v>
      </c>
      <c r="G1468" s="9">
        <f t="shared" si="161"/>
        <v>2400000</v>
      </c>
    </row>
    <row r="1469" spans="1:7">
      <c r="A1469" s="19">
        <v>7</v>
      </c>
      <c r="B1469" s="8" t="s">
        <v>347</v>
      </c>
      <c r="C1469" s="19">
        <v>1</v>
      </c>
      <c r="D1469" s="9">
        <v>1500000</v>
      </c>
      <c r="E1469" s="9">
        <f t="shared" si="160"/>
        <v>1500000</v>
      </c>
      <c r="F1469" s="7">
        <v>5</v>
      </c>
      <c r="G1469" s="9">
        <f t="shared" si="161"/>
        <v>300000</v>
      </c>
    </row>
    <row r="1470" spans="1:7">
      <c r="A1470" s="19">
        <v>8</v>
      </c>
      <c r="B1470" s="8" t="s">
        <v>180</v>
      </c>
      <c r="C1470" s="19">
        <v>1</v>
      </c>
      <c r="D1470" s="9">
        <v>1500000</v>
      </c>
      <c r="E1470" s="9">
        <f t="shared" si="160"/>
        <v>1500000</v>
      </c>
      <c r="F1470" s="7">
        <v>5</v>
      </c>
      <c r="G1470" s="9">
        <f t="shared" si="161"/>
        <v>300000</v>
      </c>
    </row>
    <row r="1471" spans="1:7">
      <c r="A1471" s="19">
        <v>9</v>
      </c>
      <c r="B1471" s="8" t="s">
        <v>97</v>
      </c>
      <c r="C1471" s="19">
        <v>1</v>
      </c>
      <c r="D1471" s="9">
        <v>100000</v>
      </c>
      <c r="E1471" s="9">
        <f t="shared" si="160"/>
        <v>100000</v>
      </c>
      <c r="F1471" s="7">
        <v>5</v>
      </c>
      <c r="G1471" s="9">
        <f t="shared" si="161"/>
        <v>20000</v>
      </c>
    </row>
    <row r="1472" spans="1:7">
      <c r="A1472" s="19">
        <v>10</v>
      </c>
      <c r="B1472" s="8" t="s">
        <v>555</v>
      </c>
      <c r="C1472" s="19">
        <v>39</v>
      </c>
      <c r="D1472" s="9">
        <v>500000</v>
      </c>
      <c r="E1472" s="9">
        <f t="shared" si="160"/>
        <v>19500000</v>
      </c>
      <c r="F1472" s="7">
        <v>5</v>
      </c>
      <c r="G1472" s="9">
        <f t="shared" si="161"/>
        <v>3900000</v>
      </c>
    </row>
    <row r="1473" spans="1:7">
      <c r="A1473" s="19">
        <v>11</v>
      </c>
      <c r="B1473" s="8" t="s">
        <v>349</v>
      </c>
      <c r="C1473" s="19">
        <v>2</v>
      </c>
      <c r="D1473" s="9">
        <v>200000</v>
      </c>
      <c r="E1473" s="9">
        <f t="shared" si="160"/>
        <v>400000</v>
      </c>
      <c r="F1473" s="7">
        <v>5</v>
      </c>
      <c r="G1473" s="9">
        <f t="shared" si="161"/>
        <v>80000</v>
      </c>
    </row>
    <row r="1474" spans="1:7">
      <c r="A1474" s="19">
        <v>12</v>
      </c>
      <c r="B1474" s="8" t="s">
        <v>566</v>
      </c>
      <c r="C1474" s="19">
        <v>1</v>
      </c>
      <c r="D1474" s="9">
        <v>2750000</v>
      </c>
      <c r="E1474" s="9">
        <f t="shared" si="160"/>
        <v>2750000</v>
      </c>
      <c r="F1474" s="7">
        <v>5</v>
      </c>
      <c r="G1474" s="9">
        <f t="shared" si="161"/>
        <v>550000</v>
      </c>
    </row>
    <row r="1475" spans="1:7">
      <c r="A1475" s="19"/>
      <c r="B1475" s="8"/>
      <c r="C1475" s="19"/>
      <c r="D1475" s="9"/>
      <c r="E1475" s="9"/>
      <c r="F1475" s="7"/>
      <c r="G1475" s="9"/>
    </row>
    <row r="1476" spans="1:7">
      <c r="A1476" s="19">
        <v>14</v>
      </c>
      <c r="B1476" s="38" t="s">
        <v>238</v>
      </c>
      <c r="C1476" s="21">
        <v>1</v>
      </c>
      <c r="D1476" s="9">
        <v>4000000</v>
      </c>
      <c r="E1476" s="9">
        <f t="shared" si="160"/>
        <v>4000000</v>
      </c>
      <c r="F1476" s="7">
        <v>5</v>
      </c>
      <c r="G1476" s="9">
        <f t="shared" si="161"/>
        <v>800000</v>
      </c>
    </row>
    <row r="1477" spans="1:7">
      <c r="A1477" s="19"/>
      <c r="B1477" s="38"/>
      <c r="C1477" s="21"/>
      <c r="D1477" s="9"/>
      <c r="E1477" s="9"/>
      <c r="F1477" s="7"/>
      <c r="G1477" s="9"/>
    </row>
    <row r="1478" spans="1:7">
      <c r="A1478" s="19"/>
      <c r="B1478" s="38" t="s">
        <v>574</v>
      </c>
      <c r="C1478" s="21"/>
      <c r="D1478" s="9"/>
      <c r="E1478" s="9"/>
      <c r="F1478" s="7"/>
      <c r="G1478" s="9"/>
    </row>
    <row r="1479" spans="1:7">
      <c r="A1479" s="19">
        <v>1</v>
      </c>
      <c r="B1479" s="8" t="s">
        <v>199</v>
      </c>
      <c r="C1479" s="19">
        <v>1</v>
      </c>
      <c r="D1479" s="9">
        <v>8000000</v>
      </c>
      <c r="E1479" s="9">
        <f t="shared" ref="E1479:E1491" si="162">C1479*D1479</f>
        <v>8000000</v>
      </c>
      <c r="F1479" s="7">
        <v>5</v>
      </c>
      <c r="G1479" s="9">
        <f t="shared" ref="G1479:G1491" si="163">E1479/F1479</f>
        <v>1600000</v>
      </c>
    </row>
    <row r="1480" spans="1:7">
      <c r="A1480" s="19">
        <v>2</v>
      </c>
      <c r="B1480" s="8" t="s">
        <v>551</v>
      </c>
      <c r="C1480" s="19">
        <v>1</v>
      </c>
      <c r="D1480" s="9">
        <v>4000000</v>
      </c>
      <c r="E1480" s="9">
        <f t="shared" si="162"/>
        <v>4000000</v>
      </c>
      <c r="F1480" s="7">
        <v>5</v>
      </c>
      <c r="G1480" s="9">
        <f t="shared" si="163"/>
        <v>800000</v>
      </c>
    </row>
    <row r="1481" spans="1:7">
      <c r="A1481" s="19">
        <v>3</v>
      </c>
      <c r="B1481" s="8" t="s">
        <v>552</v>
      </c>
      <c r="C1481" s="19">
        <v>1</v>
      </c>
      <c r="D1481" s="9">
        <v>3900000</v>
      </c>
      <c r="E1481" s="9">
        <f t="shared" si="162"/>
        <v>3900000</v>
      </c>
      <c r="F1481" s="7">
        <v>5</v>
      </c>
      <c r="G1481" s="9">
        <f t="shared" si="163"/>
        <v>780000</v>
      </c>
    </row>
    <row r="1482" spans="1:7">
      <c r="A1482" s="19">
        <v>4</v>
      </c>
      <c r="B1482" s="8" t="s">
        <v>232</v>
      </c>
      <c r="C1482" s="19">
        <v>1</v>
      </c>
      <c r="D1482" s="9">
        <v>3000000</v>
      </c>
      <c r="E1482" s="9">
        <f t="shared" si="162"/>
        <v>3000000</v>
      </c>
      <c r="F1482" s="7">
        <v>5</v>
      </c>
      <c r="G1482" s="9">
        <f t="shared" si="163"/>
        <v>600000</v>
      </c>
    </row>
    <row r="1483" spans="1:7">
      <c r="A1483" s="19">
        <v>5</v>
      </c>
      <c r="B1483" s="8" t="s">
        <v>93</v>
      </c>
      <c r="C1483" s="19">
        <v>1</v>
      </c>
      <c r="D1483" s="9">
        <v>1500000</v>
      </c>
      <c r="E1483" s="9">
        <f t="shared" si="162"/>
        <v>1500000</v>
      </c>
      <c r="F1483" s="7">
        <v>5</v>
      </c>
      <c r="G1483" s="9">
        <f t="shared" si="163"/>
        <v>300000</v>
      </c>
    </row>
    <row r="1484" spans="1:7">
      <c r="A1484" s="19">
        <v>6</v>
      </c>
      <c r="B1484" s="8" t="s">
        <v>553</v>
      </c>
      <c r="C1484" s="19">
        <v>12</v>
      </c>
      <c r="D1484" s="9">
        <v>2500000</v>
      </c>
      <c r="E1484" s="9">
        <f t="shared" si="162"/>
        <v>30000000</v>
      </c>
      <c r="F1484" s="7">
        <v>5</v>
      </c>
      <c r="G1484" s="9">
        <f t="shared" si="163"/>
        <v>6000000</v>
      </c>
    </row>
    <row r="1485" spans="1:7">
      <c r="A1485" s="19">
        <v>7</v>
      </c>
      <c r="B1485" s="8" t="s">
        <v>554</v>
      </c>
      <c r="C1485" s="19">
        <v>2</v>
      </c>
      <c r="D1485" s="9">
        <v>6000000</v>
      </c>
      <c r="E1485" s="9">
        <f t="shared" si="162"/>
        <v>12000000</v>
      </c>
      <c r="F1485" s="7">
        <v>5</v>
      </c>
      <c r="G1485" s="9">
        <f t="shared" si="163"/>
        <v>2400000</v>
      </c>
    </row>
    <row r="1486" spans="1:7">
      <c r="A1486" s="19">
        <v>8</v>
      </c>
      <c r="B1486" s="8" t="s">
        <v>347</v>
      </c>
      <c r="C1486" s="19">
        <v>1</v>
      </c>
      <c r="D1486" s="9">
        <v>1500000</v>
      </c>
      <c r="E1486" s="9">
        <f t="shared" si="162"/>
        <v>1500000</v>
      </c>
      <c r="F1486" s="7">
        <v>5</v>
      </c>
      <c r="G1486" s="9">
        <f t="shared" si="163"/>
        <v>300000</v>
      </c>
    </row>
    <row r="1487" spans="1:7">
      <c r="A1487" s="19">
        <v>9</v>
      </c>
      <c r="B1487" s="8" t="s">
        <v>180</v>
      </c>
      <c r="C1487" s="19">
        <v>1</v>
      </c>
      <c r="D1487" s="9">
        <v>1500000</v>
      </c>
      <c r="E1487" s="9">
        <f t="shared" si="162"/>
        <v>1500000</v>
      </c>
      <c r="F1487" s="7">
        <v>5</v>
      </c>
      <c r="G1487" s="9">
        <f t="shared" si="163"/>
        <v>300000</v>
      </c>
    </row>
    <row r="1488" spans="1:7">
      <c r="A1488" s="19">
        <v>10</v>
      </c>
      <c r="B1488" s="8" t="s">
        <v>97</v>
      </c>
      <c r="C1488" s="19">
        <v>1</v>
      </c>
      <c r="D1488" s="9">
        <v>100000</v>
      </c>
      <c r="E1488" s="9">
        <f t="shared" si="162"/>
        <v>100000</v>
      </c>
      <c r="F1488" s="7">
        <v>5</v>
      </c>
      <c r="G1488" s="9">
        <f t="shared" si="163"/>
        <v>20000</v>
      </c>
    </row>
    <row r="1489" spans="1:7">
      <c r="A1489" s="19">
        <v>11</v>
      </c>
      <c r="B1489" s="8" t="s">
        <v>555</v>
      </c>
      <c r="C1489" s="19">
        <v>39</v>
      </c>
      <c r="D1489" s="9">
        <v>500000</v>
      </c>
      <c r="E1489" s="9">
        <f t="shared" si="162"/>
        <v>19500000</v>
      </c>
      <c r="F1489" s="7">
        <v>5</v>
      </c>
      <c r="G1489" s="9">
        <f t="shared" si="163"/>
        <v>3900000</v>
      </c>
    </row>
    <row r="1490" spans="1:7">
      <c r="A1490" s="19">
        <v>12</v>
      </c>
      <c r="B1490" s="8" t="s">
        <v>349</v>
      </c>
      <c r="C1490" s="19">
        <v>2</v>
      </c>
      <c r="D1490" s="9">
        <v>200000</v>
      </c>
      <c r="E1490" s="9">
        <f t="shared" si="162"/>
        <v>400000</v>
      </c>
      <c r="F1490" s="7">
        <v>5</v>
      </c>
      <c r="G1490" s="9">
        <f t="shared" si="163"/>
        <v>80000</v>
      </c>
    </row>
    <row r="1491" spans="1:7">
      <c r="A1491" s="19">
        <v>13</v>
      </c>
      <c r="B1491" s="38" t="s">
        <v>238</v>
      </c>
      <c r="C1491" s="21">
        <v>1</v>
      </c>
      <c r="D1491" s="9">
        <v>4000000</v>
      </c>
      <c r="E1491" s="9">
        <f t="shared" si="162"/>
        <v>4000000</v>
      </c>
      <c r="F1491" s="7">
        <v>5</v>
      </c>
      <c r="G1491" s="9">
        <f t="shared" si="163"/>
        <v>800000</v>
      </c>
    </row>
    <row r="1492" spans="1:7">
      <c r="A1492" s="19"/>
      <c r="B1492" s="38"/>
      <c r="C1492" s="21"/>
      <c r="D1492" s="9"/>
      <c r="E1492" s="9"/>
      <c r="F1492" s="7"/>
      <c r="G1492" s="9"/>
    </row>
    <row r="1493" spans="1:7">
      <c r="A1493" s="19"/>
      <c r="B1493" s="38" t="s">
        <v>575</v>
      </c>
      <c r="C1493" s="21"/>
      <c r="D1493" s="9"/>
      <c r="E1493" s="9"/>
      <c r="F1493" s="7"/>
      <c r="G1493" s="9"/>
    </row>
    <row r="1494" spans="1:7">
      <c r="A1494" s="19">
        <v>1</v>
      </c>
      <c r="B1494" s="8" t="s">
        <v>155</v>
      </c>
      <c r="C1494" s="19">
        <v>1</v>
      </c>
      <c r="D1494" s="9">
        <v>4000000</v>
      </c>
      <c r="E1494" s="9">
        <f t="shared" ref="E1494:E1506" si="164">C1494*D1494</f>
        <v>4000000</v>
      </c>
      <c r="F1494" s="7">
        <v>5</v>
      </c>
      <c r="G1494" s="9">
        <f t="shared" ref="G1494:G1506" si="165">E1494/F1494</f>
        <v>800000</v>
      </c>
    </row>
    <row r="1495" spans="1:7">
      <c r="A1495" s="19">
        <v>2</v>
      </c>
      <c r="B1495" s="8" t="s">
        <v>551</v>
      </c>
      <c r="C1495" s="19">
        <v>1</v>
      </c>
      <c r="D1495" s="9">
        <v>4000000</v>
      </c>
      <c r="E1495" s="9">
        <f t="shared" si="164"/>
        <v>4000000</v>
      </c>
      <c r="F1495" s="7">
        <v>5</v>
      </c>
      <c r="G1495" s="9">
        <f t="shared" si="165"/>
        <v>800000</v>
      </c>
    </row>
    <row r="1496" spans="1:7">
      <c r="A1496" s="19">
        <v>3</v>
      </c>
      <c r="B1496" s="8" t="s">
        <v>552</v>
      </c>
      <c r="C1496" s="19">
        <v>1</v>
      </c>
      <c r="D1496" s="9">
        <v>3900000</v>
      </c>
      <c r="E1496" s="9">
        <f t="shared" si="164"/>
        <v>3900000</v>
      </c>
      <c r="F1496" s="7">
        <v>5</v>
      </c>
      <c r="G1496" s="9">
        <f t="shared" si="165"/>
        <v>780000</v>
      </c>
    </row>
    <row r="1497" spans="1:7">
      <c r="A1497" s="19">
        <v>4</v>
      </c>
      <c r="B1497" s="8" t="s">
        <v>232</v>
      </c>
      <c r="C1497" s="19">
        <v>1</v>
      </c>
      <c r="D1497" s="9">
        <v>3000000</v>
      </c>
      <c r="E1497" s="9">
        <f t="shared" si="164"/>
        <v>3000000</v>
      </c>
      <c r="F1497" s="7">
        <v>5</v>
      </c>
      <c r="G1497" s="9">
        <f t="shared" si="165"/>
        <v>600000</v>
      </c>
    </row>
    <row r="1498" spans="1:7">
      <c r="A1498" s="19">
        <v>5</v>
      </c>
      <c r="B1498" s="8" t="s">
        <v>553</v>
      </c>
      <c r="C1498" s="19">
        <v>12</v>
      </c>
      <c r="D1498" s="9">
        <v>2500000</v>
      </c>
      <c r="E1498" s="9">
        <f t="shared" si="164"/>
        <v>30000000</v>
      </c>
      <c r="F1498" s="7">
        <v>5</v>
      </c>
      <c r="G1498" s="9">
        <f t="shared" si="165"/>
        <v>6000000</v>
      </c>
    </row>
    <row r="1499" spans="1:7">
      <c r="A1499" s="19">
        <v>6</v>
      </c>
      <c r="B1499" s="8" t="s">
        <v>248</v>
      </c>
      <c r="C1499" s="19">
        <v>1</v>
      </c>
      <c r="D1499" s="9">
        <v>2500000</v>
      </c>
      <c r="E1499" s="9">
        <f t="shared" si="164"/>
        <v>2500000</v>
      </c>
      <c r="F1499" s="7">
        <v>5</v>
      </c>
      <c r="G1499" s="9">
        <f t="shared" si="165"/>
        <v>500000</v>
      </c>
    </row>
    <row r="1500" spans="1:7">
      <c r="A1500" s="19">
        <v>7</v>
      </c>
      <c r="B1500" s="8" t="s">
        <v>554</v>
      </c>
      <c r="C1500" s="19">
        <v>2</v>
      </c>
      <c r="D1500" s="9">
        <v>6000000</v>
      </c>
      <c r="E1500" s="9">
        <f t="shared" si="164"/>
        <v>12000000</v>
      </c>
      <c r="F1500" s="7">
        <v>5</v>
      </c>
      <c r="G1500" s="9">
        <f t="shared" si="165"/>
        <v>2400000</v>
      </c>
    </row>
    <row r="1501" spans="1:7">
      <c r="A1501" s="19">
        <v>8</v>
      </c>
      <c r="B1501" s="8" t="s">
        <v>180</v>
      </c>
      <c r="C1501" s="19">
        <v>1</v>
      </c>
      <c r="D1501" s="9">
        <v>1500000</v>
      </c>
      <c r="E1501" s="9">
        <f t="shared" si="164"/>
        <v>1500000</v>
      </c>
      <c r="F1501" s="7">
        <v>5</v>
      </c>
      <c r="G1501" s="9">
        <f t="shared" si="165"/>
        <v>300000</v>
      </c>
    </row>
    <row r="1502" spans="1:7">
      <c r="A1502" s="19">
        <v>9</v>
      </c>
      <c r="B1502" s="8" t="s">
        <v>97</v>
      </c>
      <c r="C1502" s="19">
        <v>1</v>
      </c>
      <c r="D1502" s="9">
        <v>100000</v>
      </c>
      <c r="E1502" s="9">
        <f t="shared" si="164"/>
        <v>100000</v>
      </c>
      <c r="F1502" s="7">
        <v>5</v>
      </c>
      <c r="G1502" s="9">
        <f t="shared" si="165"/>
        <v>20000</v>
      </c>
    </row>
    <row r="1503" spans="1:7">
      <c r="A1503" s="19">
        <v>10</v>
      </c>
      <c r="B1503" s="8" t="s">
        <v>555</v>
      </c>
      <c r="C1503" s="19">
        <v>39</v>
      </c>
      <c r="D1503" s="9">
        <v>500000</v>
      </c>
      <c r="E1503" s="9">
        <f t="shared" si="164"/>
        <v>19500000</v>
      </c>
      <c r="F1503" s="7">
        <v>5</v>
      </c>
      <c r="G1503" s="9">
        <f t="shared" si="165"/>
        <v>3900000</v>
      </c>
    </row>
    <row r="1504" spans="1:7">
      <c r="A1504" s="19">
        <v>11</v>
      </c>
      <c r="B1504" s="8" t="s">
        <v>349</v>
      </c>
      <c r="C1504" s="19">
        <v>2</v>
      </c>
      <c r="D1504" s="9">
        <v>200000</v>
      </c>
      <c r="E1504" s="9">
        <f t="shared" si="164"/>
        <v>400000</v>
      </c>
      <c r="F1504" s="7">
        <v>5</v>
      </c>
      <c r="G1504" s="9">
        <f t="shared" si="165"/>
        <v>80000</v>
      </c>
    </row>
    <row r="1505" spans="1:7">
      <c r="A1505" s="19">
        <v>12</v>
      </c>
      <c r="B1505" s="8" t="s">
        <v>576</v>
      </c>
      <c r="C1505" s="19">
        <v>1</v>
      </c>
      <c r="D1505" s="9">
        <v>2750000</v>
      </c>
      <c r="E1505" s="9">
        <f t="shared" si="164"/>
        <v>2750000</v>
      </c>
      <c r="F1505" s="7">
        <v>5</v>
      </c>
      <c r="G1505" s="9">
        <f t="shared" si="165"/>
        <v>550000</v>
      </c>
    </row>
    <row r="1506" spans="1:7">
      <c r="A1506" s="19">
        <v>13</v>
      </c>
      <c r="B1506" s="38" t="s">
        <v>238</v>
      </c>
      <c r="C1506" s="21">
        <v>1</v>
      </c>
      <c r="D1506" s="9">
        <v>4000000</v>
      </c>
      <c r="E1506" s="9">
        <f t="shared" si="164"/>
        <v>4000000</v>
      </c>
      <c r="F1506" s="7">
        <v>5</v>
      </c>
      <c r="G1506" s="9">
        <f t="shared" si="165"/>
        <v>800000</v>
      </c>
    </row>
    <row r="1507" spans="1:7">
      <c r="A1507" s="19"/>
      <c r="B1507" s="38"/>
      <c r="C1507" s="21"/>
      <c r="D1507" s="9"/>
      <c r="E1507" s="9"/>
      <c r="F1507" s="7"/>
      <c r="G1507" s="9"/>
    </row>
    <row r="1508" spans="1:7">
      <c r="A1508" s="19"/>
      <c r="B1508" s="38" t="s">
        <v>577</v>
      </c>
      <c r="C1508" s="21"/>
      <c r="D1508" s="9"/>
      <c r="E1508" s="9"/>
      <c r="F1508" s="7"/>
      <c r="G1508" s="9"/>
    </row>
    <row r="1509" spans="1:7">
      <c r="A1509" s="19">
        <v>1</v>
      </c>
      <c r="B1509" s="8" t="s">
        <v>199</v>
      </c>
      <c r="C1509" s="19">
        <v>1</v>
      </c>
      <c r="D1509" s="9">
        <v>8000000</v>
      </c>
      <c r="E1509" s="9">
        <f t="shared" ref="E1509:E1521" si="166">C1509*D1509</f>
        <v>8000000</v>
      </c>
      <c r="F1509" s="7">
        <v>5</v>
      </c>
      <c r="G1509" s="9">
        <f t="shared" ref="G1509:G1521" si="167">E1509/F1509</f>
        <v>1600000</v>
      </c>
    </row>
    <row r="1510" spans="1:7">
      <c r="A1510" s="19">
        <v>2</v>
      </c>
      <c r="B1510" s="8" t="s">
        <v>551</v>
      </c>
      <c r="C1510" s="19">
        <v>1</v>
      </c>
      <c r="D1510" s="9">
        <v>4000000</v>
      </c>
      <c r="E1510" s="9">
        <f t="shared" si="166"/>
        <v>4000000</v>
      </c>
      <c r="F1510" s="7">
        <v>5</v>
      </c>
      <c r="G1510" s="9">
        <f t="shared" si="167"/>
        <v>800000</v>
      </c>
    </row>
    <row r="1511" spans="1:7">
      <c r="A1511" s="19">
        <v>3</v>
      </c>
      <c r="B1511" s="8" t="s">
        <v>552</v>
      </c>
      <c r="C1511" s="19">
        <v>1</v>
      </c>
      <c r="D1511" s="9">
        <v>3900000</v>
      </c>
      <c r="E1511" s="9">
        <f t="shared" si="166"/>
        <v>3900000</v>
      </c>
      <c r="F1511" s="7">
        <v>5</v>
      </c>
      <c r="G1511" s="9">
        <f t="shared" si="167"/>
        <v>780000</v>
      </c>
    </row>
    <row r="1512" spans="1:7">
      <c r="A1512" s="19">
        <v>4</v>
      </c>
      <c r="B1512" s="8" t="s">
        <v>232</v>
      </c>
      <c r="C1512" s="19">
        <v>1</v>
      </c>
      <c r="D1512" s="9">
        <v>3000000</v>
      </c>
      <c r="E1512" s="9">
        <f t="shared" si="166"/>
        <v>3000000</v>
      </c>
      <c r="F1512" s="7">
        <v>5</v>
      </c>
      <c r="G1512" s="9">
        <f t="shared" si="167"/>
        <v>600000</v>
      </c>
    </row>
    <row r="1513" spans="1:7">
      <c r="A1513" s="19">
        <v>5</v>
      </c>
      <c r="B1513" s="8" t="s">
        <v>553</v>
      </c>
      <c r="C1513" s="19">
        <v>12</v>
      </c>
      <c r="D1513" s="9">
        <v>2500000</v>
      </c>
      <c r="E1513" s="9">
        <f t="shared" si="166"/>
        <v>30000000</v>
      </c>
      <c r="F1513" s="7">
        <v>5</v>
      </c>
      <c r="G1513" s="9">
        <f t="shared" si="167"/>
        <v>6000000</v>
      </c>
    </row>
    <row r="1514" spans="1:7">
      <c r="A1514" s="19">
        <v>6</v>
      </c>
      <c r="B1514" s="8" t="s">
        <v>554</v>
      </c>
      <c r="C1514" s="19">
        <v>2</v>
      </c>
      <c r="D1514" s="9">
        <v>6000000</v>
      </c>
      <c r="E1514" s="9">
        <f t="shared" si="166"/>
        <v>12000000</v>
      </c>
      <c r="F1514" s="7">
        <v>5</v>
      </c>
      <c r="G1514" s="9">
        <f t="shared" si="167"/>
        <v>2400000</v>
      </c>
    </row>
    <row r="1515" spans="1:7">
      <c r="A1515" s="19">
        <v>7</v>
      </c>
      <c r="B1515" s="8" t="s">
        <v>180</v>
      </c>
      <c r="C1515" s="19">
        <v>1</v>
      </c>
      <c r="D1515" s="9">
        <v>1500000</v>
      </c>
      <c r="E1515" s="9">
        <f t="shared" si="166"/>
        <v>1500000</v>
      </c>
      <c r="F1515" s="7">
        <v>5</v>
      </c>
      <c r="G1515" s="9">
        <f t="shared" si="167"/>
        <v>300000</v>
      </c>
    </row>
    <row r="1516" spans="1:7">
      <c r="A1516" s="19">
        <v>8</v>
      </c>
      <c r="B1516" s="8" t="s">
        <v>97</v>
      </c>
      <c r="C1516" s="19">
        <v>1</v>
      </c>
      <c r="D1516" s="9">
        <v>100000</v>
      </c>
      <c r="E1516" s="9">
        <f t="shared" si="166"/>
        <v>100000</v>
      </c>
      <c r="F1516" s="7">
        <v>5</v>
      </c>
      <c r="G1516" s="9">
        <f t="shared" si="167"/>
        <v>20000</v>
      </c>
    </row>
    <row r="1517" spans="1:7">
      <c r="A1517" s="19">
        <v>9</v>
      </c>
      <c r="B1517" s="8" t="s">
        <v>555</v>
      </c>
      <c r="C1517" s="19">
        <v>39</v>
      </c>
      <c r="D1517" s="9">
        <v>500000</v>
      </c>
      <c r="E1517" s="9">
        <f t="shared" si="166"/>
        <v>19500000</v>
      </c>
      <c r="F1517" s="7">
        <v>5</v>
      </c>
      <c r="G1517" s="9">
        <f t="shared" si="167"/>
        <v>3900000</v>
      </c>
    </row>
    <row r="1518" spans="1:7">
      <c r="A1518" s="19">
        <v>10</v>
      </c>
      <c r="B1518" s="8" t="s">
        <v>349</v>
      </c>
      <c r="C1518" s="19">
        <v>2</v>
      </c>
      <c r="D1518" s="9">
        <v>200000</v>
      </c>
      <c r="E1518" s="9">
        <f t="shared" si="166"/>
        <v>400000</v>
      </c>
      <c r="F1518" s="7">
        <v>5</v>
      </c>
      <c r="G1518" s="9">
        <f t="shared" si="167"/>
        <v>80000</v>
      </c>
    </row>
    <row r="1519" spans="1:7">
      <c r="A1519" s="19">
        <v>11</v>
      </c>
      <c r="B1519" s="8" t="s">
        <v>175</v>
      </c>
      <c r="C1519" s="19">
        <v>1</v>
      </c>
      <c r="D1519" s="9">
        <v>6000000</v>
      </c>
      <c r="E1519" s="9">
        <f t="shared" si="166"/>
        <v>6000000</v>
      </c>
      <c r="F1519" s="7">
        <v>5</v>
      </c>
      <c r="G1519" s="9">
        <f t="shared" si="167"/>
        <v>1200000</v>
      </c>
    </row>
    <row r="1520" spans="1:7">
      <c r="A1520" s="19">
        <v>12</v>
      </c>
      <c r="B1520" s="8" t="s">
        <v>155</v>
      </c>
      <c r="C1520" s="19">
        <v>1</v>
      </c>
      <c r="D1520" s="9">
        <v>4000000</v>
      </c>
      <c r="E1520" s="9">
        <f t="shared" si="166"/>
        <v>4000000</v>
      </c>
      <c r="F1520" s="7">
        <v>5</v>
      </c>
      <c r="G1520" s="9">
        <f t="shared" si="167"/>
        <v>800000</v>
      </c>
    </row>
    <row r="1521" spans="1:7">
      <c r="A1521" s="19">
        <v>13</v>
      </c>
      <c r="B1521" s="38" t="s">
        <v>238</v>
      </c>
      <c r="C1521" s="21">
        <v>1</v>
      </c>
      <c r="D1521" s="9">
        <v>4000000</v>
      </c>
      <c r="E1521" s="9">
        <f t="shared" si="166"/>
        <v>4000000</v>
      </c>
      <c r="F1521" s="7">
        <v>5</v>
      </c>
      <c r="G1521" s="9">
        <f t="shared" si="167"/>
        <v>800000</v>
      </c>
    </row>
    <row r="1522" spans="1:7">
      <c r="A1522" s="19"/>
      <c r="B1522" s="38"/>
      <c r="C1522" s="21"/>
      <c r="D1522" s="9"/>
      <c r="E1522" s="9"/>
      <c r="F1522" s="7"/>
      <c r="G1522" s="9"/>
    </row>
    <row r="1523" spans="1:7">
      <c r="A1523" s="19"/>
      <c r="B1523" s="38" t="s">
        <v>578</v>
      </c>
      <c r="C1523" s="21"/>
      <c r="D1523" s="9"/>
      <c r="E1523" s="9"/>
      <c r="F1523" s="7"/>
      <c r="G1523" s="9"/>
    </row>
    <row r="1524" spans="1:7">
      <c r="A1524" s="19">
        <v>1</v>
      </c>
      <c r="B1524" s="8" t="s">
        <v>199</v>
      </c>
      <c r="C1524" s="19">
        <v>1</v>
      </c>
      <c r="D1524" s="9">
        <v>8000000</v>
      </c>
      <c r="E1524" s="9">
        <f t="shared" ref="E1524:E1534" si="168">C1524*D1524</f>
        <v>8000000</v>
      </c>
      <c r="F1524" s="7">
        <v>5</v>
      </c>
      <c r="G1524" s="9">
        <f t="shared" ref="G1524:G1534" si="169">E1524/F1524</f>
        <v>1600000</v>
      </c>
    </row>
    <row r="1525" spans="1:7">
      <c r="A1525" s="19">
        <v>2</v>
      </c>
      <c r="B1525" s="8" t="s">
        <v>551</v>
      </c>
      <c r="C1525" s="19">
        <v>1</v>
      </c>
      <c r="D1525" s="9">
        <v>4000000</v>
      </c>
      <c r="E1525" s="9">
        <f t="shared" si="168"/>
        <v>4000000</v>
      </c>
      <c r="F1525" s="7">
        <v>5</v>
      </c>
      <c r="G1525" s="9">
        <f t="shared" si="169"/>
        <v>800000</v>
      </c>
    </row>
    <row r="1526" spans="1:7">
      <c r="A1526" s="19">
        <v>3</v>
      </c>
      <c r="B1526" s="8" t="s">
        <v>552</v>
      </c>
      <c r="C1526" s="19">
        <v>1</v>
      </c>
      <c r="D1526" s="9">
        <v>3900000</v>
      </c>
      <c r="E1526" s="9">
        <f t="shared" si="168"/>
        <v>3900000</v>
      </c>
      <c r="F1526" s="7">
        <v>5</v>
      </c>
      <c r="G1526" s="9">
        <f t="shared" si="169"/>
        <v>780000</v>
      </c>
    </row>
    <row r="1527" spans="1:7">
      <c r="A1527" s="19">
        <v>4</v>
      </c>
      <c r="B1527" s="8" t="s">
        <v>232</v>
      </c>
      <c r="C1527" s="19">
        <v>1</v>
      </c>
      <c r="D1527" s="9">
        <v>3000000</v>
      </c>
      <c r="E1527" s="9">
        <f t="shared" si="168"/>
        <v>3000000</v>
      </c>
      <c r="F1527" s="7">
        <v>5</v>
      </c>
      <c r="G1527" s="9">
        <f t="shared" si="169"/>
        <v>600000</v>
      </c>
    </row>
    <row r="1528" spans="1:7">
      <c r="A1528" s="19">
        <v>5</v>
      </c>
      <c r="B1528" s="8" t="s">
        <v>553</v>
      </c>
      <c r="C1528" s="19">
        <v>12</v>
      </c>
      <c r="D1528" s="9">
        <v>2500000</v>
      </c>
      <c r="E1528" s="9">
        <f t="shared" si="168"/>
        <v>30000000</v>
      </c>
      <c r="F1528" s="7">
        <v>5</v>
      </c>
      <c r="G1528" s="9">
        <f t="shared" si="169"/>
        <v>6000000</v>
      </c>
    </row>
    <row r="1529" spans="1:7">
      <c r="A1529" s="19">
        <v>6</v>
      </c>
      <c r="B1529" s="8" t="s">
        <v>554</v>
      </c>
      <c r="C1529" s="19">
        <v>2</v>
      </c>
      <c r="D1529" s="9">
        <v>6000000</v>
      </c>
      <c r="E1529" s="9">
        <f t="shared" si="168"/>
        <v>12000000</v>
      </c>
      <c r="F1529" s="7">
        <v>5</v>
      </c>
      <c r="G1529" s="9">
        <f t="shared" si="169"/>
        <v>2400000</v>
      </c>
    </row>
    <row r="1530" spans="1:7">
      <c r="A1530" s="19">
        <v>7</v>
      </c>
      <c r="B1530" s="8" t="s">
        <v>347</v>
      </c>
      <c r="C1530" s="19">
        <v>1</v>
      </c>
      <c r="D1530" s="9">
        <v>1500000</v>
      </c>
      <c r="E1530" s="9">
        <f t="shared" si="168"/>
        <v>1500000</v>
      </c>
      <c r="F1530" s="7">
        <v>5</v>
      </c>
      <c r="G1530" s="9">
        <f t="shared" si="169"/>
        <v>300000</v>
      </c>
    </row>
    <row r="1531" spans="1:7">
      <c r="A1531" s="19">
        <v>8</v>
      </c>
      <c r="B1531" s="8" t="s">
        <v>180</v>
      </c>
      <c r="C1531" s="19">
        <v>1</v>
      </c>
      <c r="D1531" s="9">
        <v>1500000</v>
      </c>
      <c r="E1531" s="9">
        <f t="shared" si="168"/>
        <v>1500000</v>
      </c>
      <c r="F1531" s="7">
        <v>5</v>
      </c>
      <c r="G1531" s="9">
        <f t="shared" si="169"/>
        <v>300000</v>
      </c>
    </row>
    <row r="1532" spans="1:7">
      <c r="A1532" s="19">
        <v>9</v>
      </c>
      <c r="B1532" s="8" t="s">
        <v>97</v>
      </c>
      <c r="C1532" s="19">
        <v>1</v>
      </c>
      <c r="D1532" s="9">
        <v>100000</v>
      </c>
      <c r="E1532" s="9">
        <f t="shared" si="168"/>
        <v>100000</v>
      </c>
      <c r="F1532" s="7">
        <v>5</v>
      </c>
      <c r="G1532" s="9">
        <f t="shared" si="169"/>
        <v>20000</v>
      </c>
    </row>
    <row r="1533" spans="1:7">
      <c r="A1533" s="19">
        <v>10</v>
      </c>
      <c r="B1533" s="8" t="s">
        <v>555</v>
      </c>
      <c r="C1533" s="19">
        <v>39</v>
      </c>
      <c r="D1533" s="9">
        <v>500000</v>
      </c>
      <c r="E1533" s="9">
        <f t="shared" si="168"/>
        <v>19500000</v>
      </c>
      <c r="F1533" s="7">
        <v>5</v>
      </c>
      <c r="G1533" s="9">
        <f t="shared" si="169"/>
        <v>3900000</v>
      </c>
    </row>
    <row r="1534" spans="1:7">
      <c r="A1534" s="19">
        <v>11</v>
      </c>
      <c r="B1534" s="8" t="s">
        <v>349</v>
      </c>
      <c r="C1534" s="19">
        <v>2</v>
      </c>
      <c r="D1534" s="9">
        <v>300000</v>
      </c>
      <c r="E1534" s="9">
        <f t="shared" si="168"/>
        <v>600000</v>
      </c>
      <c r="F1534" s="7">
        <v>5</v>
      </c>
      <c r="G1534" s="9">
        <f t="shared" si="169"/>
        <v>120000</v>
      </c>
    </row>
    <row r="1535" spans="1:7">
      <c r="A1535" s="19"/>
      <c r="B1535" s="38"/>
      <c r="C1535" s="21"/>
      <c r="D1535" s="9"/>
      <c r="E1535" s="9"/>
      <c r="F1535" s="7"/>
      <c r="G1535" s="9"/>
    </row>
    <row r="1536" spans="1:7">
      <c r="A1536" s="19"/>
      <c r="B1536" s="38" t="s">
        <v>579</v>
      </c>
      <c r="C1536" s="21"/>
      <c r="D1536" s="9"/>
      <c r="E1536" s="9"/>
      <c r="F1536" s="7"/>
      <c r="G1536" s="9"/>
    </row>
    <row r="1537" spans="1:7">
      <c r="A1537" s="19">
        <v>1</v>
      </c>
      <c r="B1537" s="8" t="s">
        <v>199</v>
      </c>
      <c r="C1537" s="19">
        <v>1</v>
      </c>
      <c r="D1537" s="9">
        <v>8000000</v>
      </c>
      <c r="E1537" s="9">
        <f t="shared" ref="E1537:E1547" si="170">C1537*D1537</f>
        <v>8000000</v>
      </c>
      <c r="F1537" s="7">
        <v>5</v>
      </c>
      <c r="G1537" s="9">
        <f t="shared" ref="G1537:G1547" si="171">E1537/F1537</f>
        <v>1600000</v>
      </c>
    </row>
    <row r="1538" spans="1:7">
      <c r="A1538" s="19">
        <v>2</v>
      </c>
      <c r="B1538" s="8" t="s">
        <v>551</v>
      </c>
      <c r="C1538" s="19">
        <v>1</v>
      </c>
      <c r="D1538" s="9">
        <v>4000000</v>
      </c>
      <c r="E1538" s="9">
        <f t="shared" si="170"/>
        <v>4000000</v>
      </c>
      <c r="F1538" s="7">
        <v>5</v>
      </c>
      <c r="G1538" s="9">
        <f t="shared" si="171"/>
        <v>800000</v>
      </c>
    </row>
    <row r="1539" spans="1:7">
      <c r="A1539" s="19">
        <v>3</v>
      </c>
      <c r="B1539" s="8" t="s">
        <v>552</v>
      </c>
      <c r="C1539" s="19">
        <v>1</v>
      </c>
      <c r="D1539" s="9">
        <v>3900000</v>
      </c>
      <c r="E1539" s="9">
        <f t="shared" si="170"/>
        <v>3900000</v>
      </c>
      <c r="F1539" s="7">
        <v>5</v>
      </c>
      <c r="G1539" s="9">
        <f t="shared" si="171"/>
        <v>780000</v>
      </c>
    </row>
    <row r="1540" spans="1:7">
      <c r="A1540" s="19">
        <v>4</v>
      </c>
      <c r="B1540" s="8" t="s">
        <v>232</v>
      </c>
      <c r="C1540" s="19">
        <v>1</v>
      </c>
      <c r="D1540" s="9">
        <v>3000000</v>
      </c>
      <c r="E1540" s="9">
        <f t="shared" si="170"/>
        <v>3000000</v>
      </c>
      <c r="F1540" s="7">
        <v>5</v>
      </c>
      <c r="G1540" s="9">
        <f t="shared" si="171"/>
        <v>600000</v>
      </c>
    </row>
    <row r="1541" spans="1:7">
      <c r="A1541" s="19">
        <v>5</v>
      </c>
      <c r="B1541" s="8" t="s">
        <v>553</v>
      </c>
      <c r="C1541" s="19">
        <v>12</v>
      </c>
      <c r="D1541" s="9">
        <v>2500000</v>
      </c>
      <c r="E1541" s="9">
        <f t="shared" si="170"/>
        <v>30000000</v>
      </c>
      <c r="F1541" s="7">
        <v>5</v>
      </c>
      <c r="G1541" s="9">
        <f t="shared" si="171"/>
        <v>6000000</v>
      </c>
    </row>
    <row r="1542" spans="1:7">
      <c r="A1542" s="19">
        <v>6</v>
      </c>
      <c r="B1542" s="8" t="s">
        <v>554</v>
      </c>
      <c r="C1542" s="19">
        <v>2</v>
      </c>
      <c r="D1542" s="9">
        <v>6000000</v>
      </c>
      <c r="E1542" s="9">
        <f t="shared" si="170"/>
        <v>12000000</v>
      </c>
      <c r="F1542" s="7">
        <v>5</v>
      </c>
      <c r="G1542" s="9">
        <f t="shared" si="171"/>
        <v>2400000</v>
      </c>
    </row>
    <row r="1543" spans="1:7">
      <c r="A1543" s="19">
        <v>7</v>
      </c>
      <c r="B1543" s="8" t="s">
        <v>180</v>
      </c>
      <c r="C1543" s="19">
        <v>1</v>
      </c>
      <c r="D1543" s="9">
        <v>1500000</v>
      </c>
      <c r="E1543" s="9">
        <f t="shared" si="170"/>
        <v>1500000</v>
      </c>
      <c r="F1543" s="7">
        <v>5</v>
      </c>
      <c r="G1543" s="9">
        <f t="shared" si="171"/>
        <v>300000</v>
      </c>
    </row>
    <row r="1544" spans="1:7">
      <c r="A1544" s="19">
        <v>8</v>
      </c>
      <c r="B1544" s="8" t="s">
        <v>97</v>
      </c>
      <c r="C1544" s="19">
        <v>1</v>
      </c>
      <c r="D1544" s="9">
        <v>100000</v>
      </c>
      <c r="E1544" s="9">
        <f t="shared" si="170"/>
        <v>100000</v>
      </c>
      <c r="F1544" s="7">
        <v>5</v>
      </c>
      <c r="G1544" s="9">
        <f t="shared" si="171"/>
        <v>20000</v>
      </c>
    </row>
    <row r="1545" spans="1:7">
      <c r="A1545" s="19">
        <v>9</v>
      </c>
      <c r="B1545" s="8" t="s">
        <v>555</v>
      </c>
      <c r="C1545" s="19">
        <v>39</v>
      </c>
      <c r="D1545" s="9">
        <v>500000</v>
      </c>
      <c r="E1545" s="9">
        <f t="shared" si="170"/>
        <v>19500000</v>
      </c>
      <c r="F1545" s="7">
        <v>5</v>
      </c>
      <c r="G1545" s="9">
        <f t="shared" si="171"/>
        <v>3900000</v>
      </c>
    </row>
    <row r="1546" spans="1:7">
      <c r="A1546" s="19">
        <v>10</v>
      </c>
      <c r="B1546" s="8" t="s">
        <v>349</v>
      </c>
      <c r="C1546" s="19">
        <v>2</v>
      </c>
      <c r="D1546" s="9">
        <v>200000</v>
      </c>
      <c r="E1546" s="9">
        <f t="shared" si="170"/>
        <v>400000</v>
      </c>
      <c r="F1546" s="7">
        <v>5</v>
      </c>
      <c r="G1546" s="9">
        <f t="shared" si="171"/>
        <v>80000</v>
      </c>
    </row>
    <row r="1547" spans="1:7">
      <c r="A1547" s="19">
        <v>11</v>
      </c>
      <c r="B1547" s="8" t="s">
        <v>576</v>
      </c>
      <c r="C1547" s="19">
        <v>1</v>
      </c>
      <c r="D1547" s="9">
        <v>2750000</v>
      </c>
      <c r="E1547" s="9">
        <f t="shared" si="170"/>
        <v>2750000</v>
      </c>
      <c r="F1547" s="7">
        <v>5</v>
      </c>
      <c r="G1547" s="9">
        <f t="shared" si="171"/>
        <v>550000</v>
      </c>
    </row>
    <row r="1548" spans="1:7">
      <c r="A1548" s="19"/>
      <c r="B1548" s="38"/>
      <c r="C1548" s="21"/>
      <c r="D1548" s="9"/>
      <c r="E1548" s="9"/>
      <c r="F1548" s="7"/>
      <c r="G1548" s="9"/>
    </row>
    <row r="1549" spans="1:7">
      <c r="A1549" s="25"/>
      <c r="B1549" s="8" t="s">
        <v>580</v>
      </c>
      <c r="C1549" s="25"/>
      <c r="D1549" s="9"/>
      <c r="E1549" s="9"/>
      <c r="F1549" s="7"/>
      <c r="G1549" s="9"/>
    </row>
    <row r="1550" spans="1:7">
      <c r="A1550" s="19">
        <v>1</v>
      </c>
      <c r="B1550" s="8" t="s">
        <v>581</v>
      </c>
      <c r="C1550" s="19">
        <v>2</v>
      </c>
      <c r="D1550" s="9">
        <v>2500000</v>
      </c>
      <c r="E1550" s="9">
        <f t="shared" ref="E1550:E1569" si="172">C1550*D1550</f>
        <v>5000000</v>
      </c>
      <c r="F1550" s="7">
        <v>5</v>
      </c>
      <c r="G1550" s="9">
        <f t="shared" ref="G1550:G1569" si="173">E1550/F1550</f>
        <v>1000000</v>
      </c>
    </row>
    <row r="1551" spans="1:7">
      <c r="A1551" s="19">
        <v>2</v>
      </c>
      <c r="B1551" s="8" t="s">
        <v>581</v>
      </c>
      <c r="C1551" s="19">
        <v>2</v>
      </c>
      <c r="D1551" s="9">
        <v>2500000</v>
      </c>
      <c r="E1551" s="9">
        <f t="shared" si="172"/>
        <v>5000000</v>
      </c>
      <c r="F1551" s="7">
        <v>5</v>
      </c>
      <c r="G1551" s="9">
        <f t="shared" si="173"/>
        <v>1000000</v>
      </c>
    </row>
    <row r="1552" spans="1:7">
      <c r="A1552" s="19">
        <v>3</v>
      </c>
      <c r="B1552" s="8" t="s">
        <v>581</v>
      </c>
      <c r="C1552" s="19">
        <v>1</v>
      </c>
      <c r="D1552" s="9">
        <v>2500000</v>
      </c>
      <c r="E1552" s="9">
        <f t="shared" si="172"/>
        <v>2500000</v>
      </c>
      <c r="F1552" s="7">
        <v>5</v>
      </c>
      <c r="G1552" s="9">
        <f t="shared" si="173"/>
        <v>500000</v>
      </c>
    </row>
    <row r="1553" spans="1:7">
      <c r="A1553" s="19">
        <v>4</v>
      </c>
      <c r="B1553" s="8" t="s">
        <v>581</v>
      </c>
      <c r="C1553" s="19">
        <v>1</v>
      </c>
      <c r="D1553" s="9">
        <v>2500000</v>
      </c>
      <c r="E1553" s="9">
        <f t="shared" si="172"/>
        <v>2500000</v>
      </c>
      <c r="F1553" s="7">
        <v>5</v>
      </c>
      <c r="G1553" s="9">
        <f t="shared" si="173"/>
        <v>500000</v>
      </c>
    </row>
    <row r="1554" spans="1:7">
      <c r="A1554" s="19">
        <v>5</v>
      </c>
      <c r="B1554" s="8" t="s">
        <v>582</v>
      </c>
      <c r="C1554" s="19">
        <v>2</v>
      </c>
      <c r="D1554" s="9">
        <v>2500000</v>
      </c>
      <c r="E1554" s="9">
        <f t="shared" si="172"/>
        <v>5000000</v>
      </c>
      <c r="F1554" s="7">
        <v>5</v>
      </c>
      <c r="G1554" s="9">
        <f t="shared" si="173"/>
        <v>1000000</v>
      </c>
    </row>
    <row r="1555" spans="1:7">
      <c r="A1555" s="19">
        <v>6</v>
      </c>
      <c r="B1555" s="8" t="s">
        <v>582</v>
      </c>
      <c r="C1555" s="19">
        <v>2</v>
      </c>
      <c r="D1555" s="9">
        <v>2500000</v>
      </c>
      <c r="E1555" s="9">
        <f t="shared" si="172"/>
        <v>5000000</v>
      </c>
      <c r="F1555" s="7">
        <v>5</v>
      </c>
      <c r="G1555" s="9">
        <f t="shared" si="173"/>
        <v>1000000</v>
      </c>
    </row>
    <row r="1556" spans="1:7">
      <c r="A1556" s="19">
        <v>7</v>
      </c>
      <c r="B1556" s="8" t="s">
        <v>306</v>
      </c>
      <c r="C1556" s="19">
        <v>2</v>
      </c>
      <c r="D1556" s="9">
        <v>2500000</v>
      </c>
      <c r="E1556" s="9">
        <f t="shared" si="172"/>
        <v>5000000</v>
      </c>
      <c r="F1556" s="7">
        <v>5</v>
      </c>
      <c r="G1556" s="9">
        <f t="shared" si="173"/>
        <v>1000000</v>
      </c>
    </row>
    <row r="1557" spans="1:7">
      <c r="A1557" s="19">
        <v>8</v>
      </c>
      <c r="B1557" s="8" t="s">
        <v>306</v>
      </c>
      <c r="C1557" s="19">
        <v>2</v>
      </c>
      <c r="D1557" s="9">
        <v>2500000</v>
      </c>
      <c r="E1557" s="9">
        <f t="shared" si="172"/>
        <v>5000000</v>
      </c>
      <c r="F1557" s="7">
        <v>5</v>
      </c>
      <c r="G1557" s="9">
        <f t="shared" si="173"/>
        <v>1000000</v>
      </c>
    </row>
    <row r="1558" spans="1:7">
      <c r="A1558" s="19">
        <v>9</v>
      </c>
      <c r="B1558" s="8" t="s">
        <v>367</v>
      </c>
      <c r="C1558" s="19">
        <v>5</v>
      </c>
      <c r="D1558" s="9">
        <v>2500000</v>
      </c>
      <c r="E1558" s="9">
        <f t="shared" si="172"/>
        <v>12500000</v>
      </c>
      <c r="F1558" s="7">
        <v>5</v>
      </c>
      <c r="G1558" s="9">
        <f t="shared" si="173"/>
        <v>2500000</v>
      </c>
    </row>
    <row r="1559" spans="1:7">
      <c r="A1559" s="19">
        <v>10</v>
      </c>
      <c r="B1559" s="8" t="s">
        <v>583</v>
      </c>
      <c r="C1559" s="19">
        <v>1</v>
      </c>
      <c r="D1559" s="9">
        <v>4500000</v>
      </c>
      <c r="E1559" s="9">
        <f t="shared" si="172"/>
        <v>4500000</v>
      </c>
      <c r="F1559" s="7">
        <v>5</v>
      </c>
      <c r="G1559" s="9">
        <f t="shared" si="173"/>
        <v>900000</v>
      </c>
    </row>
    <row r="1560" spans="1:7">
      <c r="A1560" s="19">
        <v>11</v>
      </c>
      <c r="B1560" s="8" t="s">
        <v>199</v>
      </c>
      <c r="C1560" s="19">
        <v>2</v>
      </c>
      <c r="D1560" s="9">
        <v>8000000</v>
      </c>
      <c r="E1560" s="9">
        <f t="shared" si="172"/>
        <v>16000000</v>
      </c>
      <c r="F1560" s="7">
        <v>5</v>
      </c>
      <c r="G1560" s="9">
        <f t="shared" si="173"/>
        <v>3200000</v>
      </c>
    </row>
    <row r="1561" spans="1:7">
      <c r="A1561" s="19">
        <v>12</v>
      </c>
      <c r="B1561" s="8" t="s">
        <v>584</v>
      </c>
      <c r="C1561" s="19">
        <v>4</v>
      </c>
      <c r="D1561" s="9">
        <v>5000000</v>
      </c>
      <c r="E1561" s="9">
        <f t="shared" si="172"/>
        <v>20000000</v>
      </c>
      <c r="F1561" s="7">
        <v>5</v>
      </c>
      <c r="G1561" s="9">
        <f t="shared" si="173"/>
        <v>4000000</v>
      </c>
    </row>
    <row r="1562" spans="1:7">
      <c r="A1562" s="19">
        <v>13</v>
      </c>
      <c r="B1562" s="8" t="s">
        <v>373</v>
      </c>
      <c r="C1562" s="19">
        <v>2</v>
      </c>
      <c r="D1562" s="9">
        <v>5000000</v>
      </c>
      <c r="E1562" s="9">
        <f t="shared" si="172"/>
        <v>10000000</v>
      </c>
      <c r="F1562" s="7">
        <v>5</v>
      </c>
      <c r="G1562" s="9">
        <f t="shared" si="173"/>
        <v>2000000</v>
      </c>
    </row>
    <row r="1563" spans="1:7">
      <c r="A1563" s="19">
        <v>14</v>
      </c>
      <c r="B1563" s="8" t="s">
        <v>304</v>
      </c>
      <c r="C1563" s="19">
        <v>4</v>
      </c>
      <c r="D1563" s="9">
        <v>900000</v>
      </c>
      <c r="E1563" s="9">
        <f t="shared" si="172"/>
        <v>3600000</v>
      </c>
      <c r="F1563" s="7">
        <v>5</v>
      </c>
      <c r="G1563" s="9">
        <f t="shared" si="173"/>
        <v>720000</v>
      </c>
    </row>
    <row r="1564" spans="1:7">
      <c r="A1564" s="19">
        <v>15</v>
      </c>
      <c r="B1564" s="8" t="s">
        <v>97</v>
      </c>
      <c r="C1564" s="19">
        <v>1</v>
      </c>
      <c r="D1564" s="9">
        <v>100000</v>
      </c>
      <c r="E1564" s="9">
        <f t="shared" si="172"/>
        <v>100000</v>
      </c>
      <c r="F1564" s="7">
        <v>5</v>
      </c>
      <c r="G1564" s="9">
        <f t="shared" si="173"/>
        <v>20000</v>
      </c>
    </row>
    <row r="1565" spans="1:7">
      <c r="A1565" s="19">
        <v>16</v>
      </c>
      <c r="B1565" s="8" t="s">
        <v>585</v>
      </c>
      <c r="C1565" s="19">
        <v>1</v>
      </c>
      <c r="D1565" s="9">
        <v>3000000</v>
      </c>
      <c r="E1565" s="9">
        <f t="shared" si="172"/>
        <v>3000000</v>
      </c>
      <c r="F1565" s="7">
        <v>5</v>
      </c>
      <c r="G1565" s="9">
        <f t="shared" si="173"/>
        <v>600000</v>
      </c>
    </row>
    <row r="1566" spans="1:7">
      <c r="A1566" s="19">
        <v>17</v>
      </c>
      <c r="B1566" s="8" t="s">
        <v>156</v>
      </c>
      <c r="C1566" s="19">
        <v>1</v>
      </c>
      <c r="D1566" s="9">
        <v>3500000</v>
      </c>
      <c r="E1566" s="9">
        <f t="shared" si="172"/>
        <v>3500000</v>
      </c>
      <c r="F1566" s="7">
        <v>5</v>
      </c>
      <c r="G1566" s="9">
        <f t="shared" si="173"/>
        <v>700000</v>
      </c>
    </row>
    <row r="1567" spans="1:7">
      <c r="A1567" s="19">
        <v>18</v>
      </c>
      <c r="B1567" s="8" t="s">
        <v>88</v>
      </c>
      <c r="C1567" s="19">
        <v>1</v>
      </c>
      <c r="D1567" s="9">
        <v>3000000</v>
      </c>
      <c r="E1567" s="9">
        <f t="shared" si="172"/>
        <v>3000000</v>
      </c>
      <c r="F1567" s="7">
        <v>5</v>
      </c>
      <c r="G1567" s="9">
        <f t="shared" si="173"/>
        <v>600000</v>
      </c>
    </row>
    <row r="1568" spans="1:7">
      <c r="A1568" s="19">
        <v>19</v>
      </c>
      <c r="B1568" s="8" t="s">
        <v>586</v>
      </c>
      <c r="C1568" s="19">
        <v>1</v>
      </c>
      <c r="D1568" s="9">
        <v>3000000</v>
      </c>
      <c r="E1568" s="9">
        <f t="shared" si="172"/>
        <v>3000000</v>
      </c>
      <c r="F1568" s="7">
        <v>5</v>
      </c>
      <c r="G1568" s="9">
        <f t="shared" si="173"/>
        <v>600000</v>
      </c>
    </row>
    <row r="1569" spans="1:7">
      <c r="A1569" s="19">
        <v>20</v>
      </c>
      <c r="B1569" s="8" t="s">
        <v>587</v>
      </c>
      <c r="C1569" s="19">
        <v>2</v>
      </c>
      <c r="D1569" s="9">
        <v>2750000</v>
      </c>
      <c r="E1569" s="9">
        <f t="shared" si="172"/>
        <v>5500000</v>
      </c>
      <c r="F1569" s="7">
        <v>5</v>
      </c>
      <c r="G1569" s="9">
        <f t="shared" si="173"/>
        <v>1100000</v>
      </c>
    </row>
    <row r="1570" spans="1:7">
      <c r="A1570" s="19"/>
      <c r="B1570" s="8"/>
      <c r="C1570" s="19"/>
      <c r="D1570" s="9"/>
      <c r="E1570" s="9"/>
      <c r="F1570" s="7"/>
      <c r="G1570" s="9"/>
    </row>
    <row r="1571" spans="1:7">
      <c r="A1571" s="19"/>
      <c r="B1571" s="8" t="s">
        <v>588</v>
      </c>
      <c r="C1571" s="19"/>
      <c r="D1571" s="9"/>
      <c r="E1571" s="9"/>
      <c r="F1571" s="7"/>
      <c r="G1571" s="9"/>
    </row>
    <row r="1572" spans="1:7">
      <c r="A1572" s="20">
        <v>1</v>
      </c>
      <c r="B1572" s="33" t="s">
        <v>325</v>
      </c>
      <c r="C1572" s="20">
        <v>4</v>
      </c>
      <c r="D1572" s="9">
        <v>8000000</v>
      </c>
      <c r="E1572" s="9">
        <f t="shared" ref="E1572:E1597" si="174">C1572*D1572</f>
        <v>32000000</v>
      </c>
      <c r="F1572" s="7">
        <v>5</v>
      </c>
      <c r="G1572" s="9">
        <f t="shared" ref="G1572:G1597" si="175">E1572/F1572</f>
        <v>6400000</v>
      </c>
    </row>
    <row r="1573" spans="1:7">
      <c r="A1573" s="20">
        <v>2</v>
      </c>
      <c r="B1573" s="33" t="s">
        <v>80</v>
      </c>
      <c r="C1573" s="20">
        <v>4</v>
      </c>
      <c r="D1573" s="9">
        <v>8000000</v>
      </c>
      <c r="E1573" s="9">
        <f t="shared" si="174"/>
        <v>32000000</v>
      </c>
      <c r="F1573" s="7">
        <v>5</v>
      </c>
      <c r="G1573" s="9">
        <f t="shared" si="175"/>
        <v>6400000</v>
      </c>
    </row>
    <row r="1574" spans="1:7">
      <c r="A1574" s="20">
        <v>3</v>
      </c>
      <c r="B1574" s="33" t="s">
        <v>589</v>
      </c>
      <c r="C1574" s="20">
        <v>2</v>
      </c>
      <c r="D1574" s="9">
        <v>18000000</v>
      </c>
      <c r="E1574" s="9">
        <f t="shared" si="174"/>
        <v>36000000</v>
      </c>
      <c r="F1574" s="7">
        <v>5</v>
      </c>
      <c r="G1574" s="9">
        <f t="shared" si="175"/>
        <v>7200000</v>
      </c>
    </row>
    <row r="1575" spans="1:7">
      <c r="A1575" s="20">
        <v>4</v>
      </c>
      <c r="B1575" s="33" t="s">
        <v>409</v>
      </c>
      <c r="C1575" s="20">
        <v>1</v>
      </c>
      <c r="D1575" s="9">
        <v>20000000</v>
      </c>
      <c r="E1575" s="9">
        <f t="shared" si="174"/>
        <v>20000000</v>
      </c>
      <c r="F1575" s="7">
        <v>5</v>
      </c>
      <c r="G1575" s="9">
        <f t="shared" si="175"/>
        <v>4000000</v>
      </c>
    </row>
    <row r="1576" spans="1:7">
      <c r="A1576" s="20">
        <v>5</v>
      </c>
      <c r="B1576" s="33" t="s">
        <v>410</v>
      </c>
      <c r="C1576" s="20">
        <v>1</v>
      </c>
      <c r="D1576" s="9">
        <v>15000000</v>
      </c>
      <c r="E1576" s="9">
        <f t="shared" si="174"/>
        <v>15000000</v>
      </c>
      <c r="F1576" s="7">
        <v>5</v>
      </c>
      <c r="G1576" s="9">
        <f t="shared" si="175"/>
        <v>3000000</v>
      </c>
    </row>
    <row r="1577" spans="1:7">
      <c r="A1577" s="20">
        <v>6</v>
      </c>
      <c r="B1577" s="33" t="s">
        <v>411</v>
      </c>
      <c r="C1577" s="20">
        <v>3</v>
      </c>
      <c r="D1577" s="9">
        <v>5000000</v>
      </c>
      <c r="E1577" s="9">
        <f t="shared" si="174"/>
        <v>15000000</v>
      </c>
      <c r="F1577" s="7">
        <v>5</v>
      </c>
      <c r="G1577" s="9">
        <f t="shared" si="175"/>
        <v>3000000</v>
      </c>
    </row>
    <row r="1578" spans="1:7">
      <c r="A1578" s="20">
        <v>7</v>
      </c>
      <c r="B1578" s="33" t="s">
        <v>214</v>
      </c>
      <c r="C1578" s="20">
        <v>3</v>
      </c>
      <c r="D1578" s="9">
        <v>2000000</v>
      </c>
      <c r="E1578" s="9">
        <f t="shared" si="174"/>
        <v>6000000</v>
      </c>
      <c r="F1578" s="7">
        <v>5</v>
      </c>
      <c r="G1578" s="9">
        <f t="shared" si="175"/>
        <v>1200000</v>
      </c>
    </row>
    <row r="1579" spans="1:7">
      <c r="A1579" s="20">
        <v>8</v>
      </c>
      <c r="B1579" s="33" t="s">
        <v>395</v>
      </c>
      <c r="C1579" s="20">
        <v>2</v>
      </c>
      <c r="D1579" s="9">
        <v>18000000</v>
      </c>
      <c r="E1579" s="9">
        <f t="shared" si="174"/>
        <v>36000000</v>
      </c>
      <c r="F1579" s="7">
        <v>5</v>
      </c>
      <c r="G1579" s="9">
        <f t="shared" si="175"/>
        <v>7200000</v>
      </c>
    </row>
    <row r="1580" spans="1:7">
      <c r="A1580" s="20">
        <v>9</v>
      </c>
      <c r="B1580" s="33" t="s">
        <v>545</v>
      </c>
      <c r="C1580" s="20">
        <v>1</v>
      </c>
      <c r="D1580" s="9">
        <v>7000000</v>
      </c>
      <c r="E1580" s="9">
        <f t="shared" si="174"/>
        <v>7000000</v>
      </c>
      <c r="F1580" s="7">
        <v>5</v>
      </c>
      <c r="G1580" s="9">
        <f t="shared" si="175"/>
        <v>1400000</v>
      </c>
    </row>
    <row r="1581" spans="1:7">
      <c r="A1581" s="20">
        <v>10</v>
      </c>
      <c r="B1581" s="33" t="s">
        <v>590</v>
      </c>
      <c r="C1581" s="20">
        <v>1</v>
      </c>
      <c r="D1581" s="9">
        <v>50000000</v>
      </c>
      <c r="E1581" s="9">
        <f t="shared" si="174"/>
        <v>50000000</v>
      </c>
      <c r="F1581" s="7">
        <v>5</v>
      </c>
      <c r="G1581" s="9">
        <f t="shared" si="175"/>
        <v>10000000</v>
      </c>
    </row>
    <row r="1582" spans="1:7">
      <c r="A1582" s="20">
        <v>11</v>
      </c>
      <c r="B1582" s="33" t="s">
        <v>102</v>
      </c>
      <c r="C1582" s="20">
        <v>250</v>
      </c>
      <c r="D1582" s="9">
        <v>700000</v>
      </c>
      <c r="E1582" s="9">
        <f t="shared" si="174"/>
        <v>175000000</v>
      </c>
      <c r="F1582" s="7">
        <v>5</v>
      </c>
      <c r="G1582" s="9">
        <f t="shared" si="175"/>
        <v>35000000</v>
      </c>
    </row>
    <row r="1583" spans="1:7">
      <c r="A1583" s="20">
        <v>12</v>
      </c>
      <c r="B1583" s="33" t="s">
        <v>591</v>
      </c>
      <c r="C1583" s="20">
        <v>60</v>
      </c>
      <c r="D1583" s="9">
        <v>5000000</v>
      </c>
      <c r="E1583" s="9">
        <f t="shared" si="174"/>
        <v>300000000</v>
      </c>
      <c r="F1583" s="7">
        <v>5</v>
      </c>
      <c r="G1583" s="9">
        <f t="shared" si="175"/>
        <v>60000000</v>
      </c>
    </row>
    <row r="1584" spans="1:7">
      <c r="A1584" s="20">
        <v>13</v>
      </c>
      <c r="B1584" s="33" t="s">
        <v>592</v>
      </c>
      <c r="C1584" s="20">
        <v>2</v>
      </c>
      <c r="D1584" s="9">
        <v>5000000</v>
      </c>
      <c r="E1584" s="9">
        <f t="shared" si="174"/>
        <v>10000000</v>
      </c>
      <c r="F1584" s="7">
        <v>5</v>
      </c>
      <c r="G1584" s="9">
        <f t="shared" si="175"/>
        <v>2000000</v>
      </c>
    </row>
    <row r="1585" spans="1:7">
      <c r="A1585" s="20"/>
      <c r="B1585" s="33"/>
      <c r="C1585" s="20"/>
      <c r="D1585" s="9"/>
      <c r="E1585" s="9"/>
      <c r="F1585" s="7"/>
      <c r="G1585" s="9"/>
    </row>
    <row r="1586" spans="1:7">
      <c r="A1586" s="20"/>
      <c r="B1586" s="33"/>
      <c r="C1586" s="20"/>
      <c r="D1586" s="9"/>
      <c r="E1586" s="9"/>
      <c r="F1586" s="7"/>
      <c r="G1586" s="9"/>
    </row>
    <row r="1587" spans="1:7">
      <c r="A1587" s="20">
        <v>16</v>
      </c>
      <c r="B1587" s="33" t="s">
        <v>594</v>
      </c>
      <c r="C1587" s="20">
        <v>2</v>
      </c>
      <c r="D1587" s="9">
        <v>5000000</v>
      </c>
      <c r="E1587" s="9">
        <f t="shared" si="174"/>
        <v>10000000</v>
      </c>
      <c r="F1587" s="7">
        <v>5</v>
      </c>
      <c r="G1587" s="9">
        <f t="shared" si="175"/>
        <v>2000000</v>
      </c>
    </row>
    <row r="1588" spans="1:7">
      <c r="A1588" s="20">
        <v>17</v>
      </c>
      <c r="B1588" s="33" t="s">
        <v>480</v>
      </c>
      <c r="C1588" s="20">
        <v>1</v>
      </c>
      <c r="D1588" s="9">
        <v>300000000</v>
      </c>
      <c r="E1588" s="9">
        <f t="shared" si="174"/>
        <v>300000000</v>
      </c>
      <c r="F1588" s="7">
        <v>5</v>
      </c>
      <c r="G1588" s="9">
        <f t="shared" si="175"/>
        <v>60000000</v>
      </c>
    </row>
    <row r="1589" spans="1:7">
      <c r="A1589" s="20">
        <v>18</v>
      </c>
      <c r="B1589" s="33" t="s">
        <v>595</v>
      </c>
      <c r="C1589" s="20">
        <v>1</v>
      </c>
      <c r="D1589" s="9">
        <v>4500000</v>
      </c>
      <c r="E1589" s="9">
        <f t="shared" si="174"/>
        <v>4500000</v>
      </c>
      <c r="F1589" s="7">
        <v>5</v>
      </c>
      <c r="G1589" s="9">
        <f t="shared" si="175"/>
        <v>900000</v>
      </c>
    </row>
    <row r="1590" spans="1:7">
      <c r="A1590" s="20">
        <v>19</v>
      </c>
      <c r="B1590" s="33" t="s">
        <v>97</v>
      </c>
      <c r="C1590" s="20">
        <v>1</v>
      </c>
      <c r="D1590" s="9">
        <v>100000</v>
      </c>
      <c r="E1590" s="9">
        <f t="shared" si="174"/>
        <v>100000</v>
      </c>
      <c r="F1590" s="7">
        <v>5</v>
      </c>
      <c r="G1590" s="9">
        <f t="shared" si="175"/>
        <v>20000</v>
      </c>
    </row>
    <row r="1591" spans="1:7">
      <c r="A1591" s="20">
        <v>20</v>
      </c>
      <c r="B1591" s="33" t="s">
        <v>596</v>
      </c>
      <c r="C1591" s="20">
        <v>2</v>
      </c>
      <c r="D1591" s="9">
        <v>3000000</v>
      </c>
      <c r="E1591" s="9">
        <f t="shared" si="174"/>
        <v>6000000</v>
      </c>
      <c r="F1591" s="7">
        <v>5</v>
      </c>
      <c r="G1591" s="9">
        <f t="shared" si="175"/>
        <v>1200000</v>
      </c>
    </row>
    <row r="1592" spans="1:7">
      <c r="A1592" s="20">
        <v>21</v>
      </c>
      <c r="B1592" s="33" t="s">
        <v>597</v>
      </c>
      <c r="C1592" s="20">
        <v>1</v>
      </c>
      <c r="D1592" s="9">
        <v>2500000</v>
      </c>
      <c r="E1592" s="9">
        <f t="shared" si="174"/>
        <v>2500000</v>
      </c>
      <c r="F1592" s="7">
        <v>5</v>
      </c>
      <c r="G1592" s="9">
        <f t="shared" si="175"/>
        <v>500000</v>
      </c>
    </row>
    <row r="1593" spans="1:7">
      <c r="A1593" s="20">
        <v>22</v>
      </c>
      <c r="B1593" s="33" t="s">
        <v>598</v>
      </c>
      <c r="C1593" s="20">
        <v>260</v>
      </c>
      <c r="D1593" s="9">
        <v>200000</v>
      </c>
      <c r="E1593" s="9">
        <f t="shared" si="174"/>
        <v>52000000</v>
      </c>
      <c r="F1593" s="7">
        <v>5</v>
      </c>
      <c r="G1593" s="9">
        <f t="shared" si="175"/>
        <v>10400000</v>
      </c>
    </row>
    <row r="1594" spans="1:7">
      <c r="A1594" s="20">
        <v>23</v>
      </c>
      <c r="B1594" s="33" t="s">
        <v>599</v>
      </c>
      <c r="C1594" s="20">
        <v>15</v>
      </c>
      <c r="D1594" s="9">
        <v>200000</v>
      </c>
      <c r="E1594" s="9">
        <f t="shared" si="174"/>
        <v>3000000</v>
      </c>
      <c r="F1594" s="7">
        <v>5</v>
      </c>
      <c r="G1594" s="9">
        <f t="shared" si="175"/>
        <v>600000</v>
      </c>
    </row>
    <row r="1595" spans="1:7">
      <c r="A1595" s="19">
        <v>24</v>
      </c>
      <c r="B1595" s="8" t="s">
        <v>600</v>
      </c>
      <c r="C1595" s="19">
        <v>6</v>
      </c>
      <c r="D1595" s="9">
        <v>2000000</v>
      </c>
      <c r="E1595" s="9">
        <f t="shared" si="174"/>
        <v>12000000</v>
      </c>
      <c r="F1595" s="7">
        <v>5</v>
      </c>
      <c r="G1595" s="9">
        <f t="shared" si="175"/>
        <v>2400000</v>
      </c>
    </row>
    <row r="1596" spans="1:7">
      <c r="A1596" s="20">
        <v>25</v>
      </c>
      <c r="B1596" s="33" t="s">
        <v>601</v>
      </c>
      <c r="C1596" s="20">
        <v>1</v>
      </c>
      <c r="D1596" s="9">
        <v>16000000</v>
      </c>
      <c r="E1596" s="9">
        <f t="shared" si="174"/>
        <v>16000000</v>
      </c>
      <c r="F1596" s="7">
        <v>5</v>
      </c>
      <c r="G1596" s="9">
        <f t="shared" si="175"/>
        <v>3200000</v>
      </c>
    </row>
    <row r="1597" spans="1:7">
      <c r="A1597" s="27">
        <v>26</v>
      </c>
      <c r="B1597" s="45" t="s">
        <v>602</v>
      </c>
      <c r="C1597" s="20">
        <v>200</v>
      </c>
      <c r="D1597" s="9">
        <v>950000</v>
      </c>
      <c r="E1597" s="9">
        <f t="shared" si="174"/>
        <v>190000000</v>
      </c>
      <c r="F1597" s="7">
        <v>5</v>
      </c>
      <c r="G1597" s="9">
        <f t="shared" si="175"/>
        <v>38000000</v>
      </c>
    </row>
    <row r="1598" spans="1:7">
      <c r="A1598" s="20"/>
      <c r="B1598" s="45"/>
      <c r="C1598" s="20"/>
      <c r="D1598" s="9"/>
      <c r="E1598" s="9"/>
      <c r="F1598" s="7"/>
      <c r="G1598" s="9"/>
    </row>
    <row r="1599" spans="1:7">
      <c r="A1599" s="27"/>
      <c r="B1599" s="45"/>
      <c r="C1599" s="20"/>
      <c r="D1599" s="9"/>
      <c r="E1599" s="9"/>
      <c r="F1599" s="7"/>
      <c r="G1599" s="9"/>
    </row>
    <row r="1600" spans="1:7">
      <c r="A1600" s="20"/>
      <c r="B1600" s="8"/>
      <c r="C1600" s="20"/>
      <c r="D1600" s="9"/>
      <c r="E1600" s="9"/>
      <c r="F1600" s="7"/>
      <c r="G1600" s="9"/>
    </row>
    <row r="1601" spans="1:7">
      <c r="A1601" s="28"/>
      <c r="B1601" s="39"/>
      <c r="C1601" s="28"/>
      <c r="D1601" s="9"/>
      <c r="E1601" s="9"/>
      <c r="F1601" s="7"/>
      <c r="G1601" s="9"/>
    </row>
    <row r="1602" spans="1:7">
      <c r="A1602" s="28"/>
      <c r="B1602" s="39"/>
      <c r="C1602" s="28"/>
      <c r="G1602" s="9">
        <f>SUM(G6:G1601)</f>
        <v>3005688000</v>
      </c>
    </row>
    <row r="1603" spans="1:7">
      <c r="G1603" s="9">
        <f>G1602+N1272</f>
        <v>4813748000</v>
      </c>
    </row>
  </sheetData>
  <mergeCells count="8">
    <mergeCell ref="A2:A3"/>
    <mergeCell ref="J2:J3"/>
    <mergeCell ref="K2:K3"/>
    <mergeCell ref="B2:B3"/>
    <mergeCell ref="C2:C3"/>
    <mergeCell ref="D2:D3"/>
    <mergeCell ref="H2:H3"/>
    <mergeCell ref="I2:I3"/>
  </mergeCells>
  <pageMargins left="0.39370078740157483" right="0.39370078740157483" top="0.39370078740157483" bottom="0.39370078740157483" header="0.31496062992125984" footer="0.31496062992125984"/>
  <pageSetup paperSize="9" scale="95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35638-DD21-4C15-BE67-3259126FC79A}">
  <dimension ref="A2:E15"/>
  <sheetViews>
    <sheetView workbookViewId="0">
      <selection activeCell="A10" sqref="A10:C15"/>
    </sheetView>
  </sheetViews>
  <sheetFormatPr defaultRowHeight="14.5"/>
  <cols>
    <col min="1" max="1" width="6.1796875" customWidth="1"/>
    <col min="2" max="2" width="46.6328125" customWidth="1"/>
    <col min="3" max="3" width="17.7265625" customWidth="1"/>
    <col min="4" max="4" width="12.1796875" customWidth="1"/>
    <col min="5" max="5" width="20.7265625" customWidth="1"/>
    <col min="6" max="6" width="15.7265625" customWidth="1"/>
  </cols>
  <sheetData>
    <row r="2" spans="1:5" ht="39">
      <c r="A2" s="183" t="s">
        <v>12</v>
      </c>
      <c r="B2" s="185" t="s">
        <v>604</v>
      </c>
      <c r="C2" s="184" t="s">
        <v>605</v>
      </c>
      <c r="D2" s="57" t="s">
        <v>606</v>
      </c>
      <c r="E2" s="53" t="s">
        <v>10</v>
      </c>
    </row>
    <row r="3" spans="1:5">
      <c r="A3" s="49">
        <v>1</v>
      </c>
      <c r="B3" s="50" t="s">
        <v>607</v>
      </c>
      <c r="C3" s="51">
        <v>617373946.95940006</v>
      </c>
      <c r="D3" s="49">
        <v>13</v>
      </c>
      <c r="E3" s="51">
        <f>C3*D3</f>
        <v>8025861310.4722004</v>
      </c>
    </row>
    <row r="4" spans="1:5">
      <c r="A4" s="49">
        <v>2</v>
      </c>
      <c r="B4" s="50" t="s">
        <v>608</v>
      </c>
      <c r="C4" s="51">
        <v>59739000</v>
      </c>
      <c r="D4" s="49">
        <v>13</v>
      </c>
      <c r="E4" s="51">
        <f t="shared" ref="E4:E6" si="0">C4*D4</f>
        <v>776607000</v>
      </c>
    </row>
    <row r="5" spans="1:5">
      <c r="A5" s="49">
        <v>3</v>
      </c>
      <c r="B5" s="50" t="s">
        <v>609</v>
      </c>
      <c r="C5" s="51">
        <v>8567320</v>
      </c>
      <c r="D5" s="49">
        <v>13</v>
      </c>
      <c r="E5" s="51">
        <f t="shared" si="0"/>
        <v>111375160</v>
      </c>
    </row>
    <row r="6" spans="1:5">
      <c r="A6" s="49">
        <v>4</v>
      </c>
      <c r="B6" s="50" t="s">
        <v>610</v>
      </c>
      <c r="C6" s="51">
        <v>48500000</v>
      </c>
      <c r="D6" s="49">
        <v>13</v>
      </c>
      <c r="E6" s="51">
        <f t="shared" si="0"/>
        <v>630500000</v>
      </c>
    </row>
    <row r="7" spans="1:5" ht="15.5">
      <c r="A7" s="48"/>
      <c r="B7" s="52" t="s">
        <v>611</v>
      </c>
      <c r="C7" s="54">
        <f>SUM(C3:C6)</f>
        <v>734180266.95940006</v>
      </c>
      <c r="D7" s="55"/>
      <c r="E7" s="56">
        <f>SUM(E3:E6)</f>
        <v>9544343470.4722004</v>
      </c>
    </row>
    <row r="10" spans="1:5">
      <c r="A10" s="182" t="s">
        <v>12</v>
      </c>
      <c r="B10" s="182" t="s">
        <v>604</v>
      </c>
      <c r="C10" s="187" t="s">
        <v>1665</v>
      </c>
      <c r="D10" s="186"/>
      <c r="E10" s="186"/>
    </row>
    <row r="11" spans="1:5">
      <c r="A11" s="181">
        <v>1</v>
      </c>
      <c r="B11" s="180" t="s">
        <v>607</v>
      </c>
      <c r="C11" s="190">
        <v>8025861310.4722004</v>
      </c>
      <c r="D11" s="186"/>
      <c r="E11" s="186"/>
    </row>
    <row r="12" spans="1:5">
      <c r="A12" s="181">
        <v>2</v>
      </c>
      <c r="B12" s="180" t="s">
        <v>608</v>
      </c>
      <c r="C12" s="190">
        <v>776607000</v>
      </c>
      <c r="D12" s="186"/>
      <c r="E12" s="186"/>
    </row>
    <row r="13" spans="1:5">
      <c r="A13" s="181">
        <v>3</v>
      </c>
      <c r="B13" s="180" t="s">
        <v>609</v>
      </c>
      <c r="C13" s="190">
        <v>111375160</v>
      </c>
      <c r="D13" s="186"/>
      <c r="E13" s="186"/>
    </row>
    <row r="14" spans="1:5">
      <c r="A14" s="181">
        <v>4</v>
      </c>
      <c r="B14" s="180" t="s">
        <v>610</v>
      </c>
      <c r="C14" s="190">
        <v>630500000</v>
      </c>
      <c r="D14" s="186"/>
      <c r="E14" s="186"/>
    </row>
    <row r="15" spans="1:5">
      <c r="A15" s="191"/>
      <c r="B15" s="188" t="s">
        <v>1666</v>
      </c>
      <c r="C15" s="189">
        <f>SUM(C11:C14)</f>
        <v>9544343470.4722004</v>
      </c>
      <c r="D15" s="186"/>
      <c r="E15" s="18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384AE-9CC6-4B74-B411-8E5CDC44FA89}">
  <dimension ref="A1:F116"/>
  <sheetViews>
    <sheetView topLeftCell="A101" workbookViewId="0">
      <selection activeCell="F116" sqref="F116"/>
    </sheetView>
  </sheetViews>
  <sheetFormatPr defaultColWidth="8.7265625" defaultRowHeight="14.5"/>
  <cols>
    <col min="1" max="1" width="4.1796875" style="71" customWidth="1"/>
    <col min="2" max="2" width="28.7265625" style="71" bestFit="1" customWidth="1"/>
    <col min="3" max="5" width="9.1796875" style="71"/>
    <col min="6" max="6" width="14.1796875" style="71" customWidth="1"/>
    <col min="7" max="16384" width="8.7265625" style="71"/>
  </cols>
  <sheetData>
    <row r="1" spans="1:6">
      <c r="A1" s="365" t="s">
        <v>612</v>
      </c>
      <c r="B1" s="367" t="s">
        <v>613</v>
      </c>
      <c r="C1" s="369" t="s">
        <v>614</v>
      </c>
      <c r="D1" s="370"/>
      <c r="E1" s="371" t="s">
        <v>615</v>
      </c>
      <c r="F1" s="373" t="s">
        <v>616</v>
      </c>
    </row>
    <row r="2" spans="1:6">
      <c r="A2" s="366"/>
      <c r="B2" s="368"/>
      <c r="C2" s="80" t="s">
        <v>614</v>
      </c>
      <c r="D2" s="81" t="s">
        <v>617</v>
      </c>
      <c r="E2" s="372"/>
      <c r="F2" s="374"/>
    </row>
    <row r="3" spans="1:6">
      <c r="A3" s="73">
        <v>1</v>
      </c>
      <c r="B3" s="72" t="s">
        <v>618</v>
      </c>
      <c r="C3" s="73">
        <v>200</v>
      </c>
      <c r="D3" s="74" t="s">
        <v>619</v>
      </c>
      <c r="E3" s="75">
        <v>3500</v>
      </c>
      <c r="F3" s="76">
        <f>C3*E3</f>
        <v>700000</v>
      </c>
    </row>
    <row r="4" spans="1:6">
      <c r="A4" s="73">
        <v>2</v>
      </c>
      <c r="B4" s="72" t="s">
        <v>620</v>
      </c>
      <c r="C4" s="73">
        <v>200</v>
      </c>
      <c r="D4" s="74" t="s">
        <v>621</v>
      </c>
      <c r="E4" s="75">
        <v>15000</v>
      </c>
      <c r="F4" s="76">
        <f t="shared" ref="F4:F67" si="0">C4*E4</f>
        <v>3000000</v>
      </c>
    </row>
    <row r="5" spans="1:6">
      <c r="A5" s="73">
        <v>3</v>
      </c>
      <c r="B5" s="72" t="s">
        <v>622</v>
      </c>
      <c r="C5" s="73">
        <v>200</v>
      </c>
      <c r="D5" s="74" t="s">
        <v>621</v>
      </c>
      <c r="E5" s="75">
        <v>30000</v>
      </c>
      <c r="F5" s="76">
        <f t="shared" si="0"/>
        <v>6000000</v>
      </c>
    </row>
    <row r="6" spans="1:6">
      <c r="A6" s="73">
        <v>4</v>
      </c>
      <c r="B6" s="72" t="s">
        <v>623</v>
      </c>
      <c r="C6" s="73">
        <v>50</v>
      </c>
      <c r="D6" s="74" t="s">
        <v>621</v>
      </c>
      <c r="E6" s="75">
        <v>3000</v>
      </c>
      <c r="F6" s="76">
        <f t="shared" si="0"/>
        <v>150000</v>
      </c>
    </row>
    <row r="7" spans="1:6">
      <c r="A7" s="73">
        <v>5</v>
      </c>
      <c r="B7" s="72" t="s">
        <v>624</v>
      </c>
      <c r="C7" s="73">
        <v>100</v>
      </c>
      <c r="D7" s="74" t="s">
        <v>625</v>
      </c>
      <c r="E7" s="75">
        <v>43000</v>
      </c>
      <c r="F7" s="76">
        <f t="shared" si="0"/>
        <v>4300000</v>
      </c>
    </row>
    <row r="8" spans="1:6">
      <c r="A8" s="73">
        <v>6</v>
      </c>
      <c r="B8" s="72" t="s">
        <v>626</v>
      </c>
      <c r="C8" s="73">
        <v>50</v>
      </c>
      <c r="D8" s="74" t="s">
        <v>627</v>
      </c>
      <c r="E8" s="75">
        <v>18000</v>
      </c>
      <c r="F8" s="76">
        <f t="shared" si="0"/>
        <v>900000</v>
      </c>
    </row>
    <row r="9" spans="1:6">
      <c r="A9" s="73">
        <v>7</v>
      </c>
      <c r="B9" s="72" t="s">
        <v>628</v>
      </c>
      <c r="C9" s="73">
        <v>5</v>
      </c>
      <c r="D9" s="74" t="s">
        <v>621</v>
      </c>
      <c r="E9" s="75">
        <v>145000</v>
      </c>
      <c r="F9" s="76">
        <f t="shared" si="0"/>
        <v>725000</v>
      </c>
    </row>
    <row r="10" spans="1:6">
      <c r="A10" s="73">
        <v>8</v>
      </c>
      <c r="B10" s="72" t="s">
        <v>629</v>
      </c>
      <c r="C10" s="73">
        <v>50</v>
      </c>
      <c r="D10" s="74" t="s">
        <v>621</v>
      </c>
      <c r="E10" s="75">
        <v>13000</v>
      </c>
      <c r="F10" s="76">
        <f t="shared" si="0"/>
        <v>650000</v>
      </c>
    </row>
    <row r="11" spans="1:6" ht="29">
      <c r="A11" s="73">
        <v>9</v>
      </c>
      <c r="B11" s="72" t="s">
        <v>630</v>
      </c>
      <c r="C11" s="73">
        <v>5</v>
      </c>
      <c r="D11" s="74" t="s">
        <v>625</v>
      </c>
      <c r="E11" s="75">
        <v>220000</v>
      </c>
      <c r="F11" s="76">
        <f t="shared" si="0"/>
        <v>1100000</v>
      </c>
    </row>
    <row r="12" spans="1:6">
      <c r="A12" s="73">
        <v>10</v>
      </c>
      <c r="B12" s="72" t="s">
        <v>631</v>
      </c>
      <c r="C12" s="73">
        <v>5</v>
      </c>
      <c r="D12" s="74" t="s">
        <v>632</v>
      </c>
      <c r="E12" s="75">
        <v>950000</v>
      </c>
      <c r="F12" s="76">
        <f t="shared" si="0"/>
        <v>4750000</v>
      </c>
    </row>
    <row r="13" spans="1:6">
      <c r="A13" s="73">
        <v>11</v>
      </c>
      <c r="B13" s="72" t="s">
        <v>633</v>
      </c>
      <c r="C13" s="73">
        <v>10</v>
      </c>
      <c r="D13" s="74" t="s">
        <v>634</v>
      </c>
      <c r="E13" s="75">
        <v>47500</v>
      </c>
      <c r="F13" s="76">
        <f t="shared" si="0"/>
        <v>475000</v>
      </c>
    </row>
    <row r="14" spans="1:6">
      <c r="A14" s="73">
        <v>12</v>
      </c>
      <c r="B14" s="72" t="s">
        <v>635</v>
      </c>
      <c r="C14" s="73">
        <v>20</v>
      </c>
      <c r="D14" s="74" t="s">
        <v>636</v>
      </c>
      <c r="E14" s="75">
        <v>11500</v>
      </c>
      <c r="F14" s="76">
        <f t="shared" si="0"/>
        <v>230000</v>
      </c>
    </row>
    <row r="15" spans="1:6">
      <c r="A15" s="73">
        <v>13</v>
      </c>
      <c r="B15" s="72" t="s">
        <v>637</v>
      </c>
      <c r="C15" s="73">
        <v>50</v>
      </c>
      <c r="D15" s="74" t="s">
        <v>625</v>
      </c>
      <c r="E15" s="75">
        <v>3200</v>
      </c>
      <c r="F15" s="76">
        <f t="shared" si="0"/>
        <v>160000</v>
      </c>
    </row>
    <row r="16" spans="1:6">
      <c r="A16" s="73">
        <v>14</v>
      </c>
      <c r="B16" s="72" t="s">
        <v>638</v>
      </c>
      <c r="C16" s="73">
        <v>50</v>
      </c>
      <c r="D16" s="74" t="s">
        <v>621</v>
      </c>
      <c r="E16" s="75">
        <v>15000</v>
      </c>
      <c r="F16" s="76">
        <f t="shared" si="0"/>
        <v>750000</v>
      </c>
    </row>
    <row r="17" spans="1:6">
      <c r="A17" s="73">
        <v>15</v>
      </c>
      <c r="B17" s="72" t="s">
        <v>639</v>
      </c>
      <c r="C17" s="73">
        <v>10</v>
      </c>
      <c r="D17" s="74" t="s">
        <v>621</v>
      </c>
      <c r="E17" s="75">
        <v>16600</v>
      </c>
      <c r="F17" s="76">
        <f t="shared" si="0"/>
        <v>166000</v>
      </c>
    </row>
    <row r="18" spans="1:6">
      <c r="A18" s="73">
        <v>16</v>
      </c>
      <c r="B18" s="72" t="s">
        <v>640</v>
      </c>
      <c r="C18" s="73">
        <v>10</v>
      </c>
      <c r="D18" s="74" t="s">
        <v>621</v>
      </c>
      <c r="E18" s="75">
        <v>160000</v>
      </c>
      <c r="F18" s="76">
        <f t="shared" si="0"/>
        <v>1600000</v>
      </c>
    </row>
    <row r="19" spans="1:6">
      <c r="A19" s="73">
        <v>17</v>
      </c>
      <c r="B19" s="72" t="s">
        <v>641</v>
      </c>
      <c r="C19" s="73">
        <v>20</v>
      </c>
      <c r="D19" s="74" t="s">
        <v>621</v>
      </c>
      <c r="E19" s="75">
        <v>15000</v>
      </c>
      <c r="F19" s="76">
        <f t="shared" si="0"/>
        <v>300000</v>
      </c>
    </row>
    <row r="20" spans="1:6">
      <c r="A20" s="73">
        <v>18</v>
      </c>
      <c r="B20" s="72" t="s">
        <v>642</v>
      </c>
      <c r="C20" s="73">
        <v>20</v>
      </c>
      <c r="D20" s="74" t="s">
        <v>621</v>
      </c>
      <c r="E20" s="75">
        <v>5000</v>
      </c>
      <c r="F20" s="76">
        <f t="shared" si="0"/>
        <v>100000</v>
      </c>
    </row>
    <row r="21" spans="1:6">
      <c r="A21" s="73">
        <v>19</v>
      </c>
      <c r="B21" s="72" t="s">
        <v>643</v>
      </c>
      <c r="C21" s="73">
        <v>10</v>
      </c>
      <c r="D21" s="74" t="s">
        <v>634</v>
      </c>
      <c r="E21" s="75">
        <v>15000</v>
      </c>
      <c r="F21" s="76">
        <f t="shared" si="0"/>
        <v>150000</v>
      </c>
    </row>
    <row r="22" spans="1:6">
      <c r="A22" s="73">
        <v>20</v>
      </c>
      <c r="B22" s="72" t="s">
        <v>644</v>
      </c>
      <c r="C22" s="73">
        <v>100</v>
      </c>
      <c r="D22" s="74" t="s">
        <v>645</v>
      </c>
      <c r="E22" s="75">
        <v>2000</v>
      </c>
      <c r="F22" s="76">
        <f t="shared" si="0"/>
        <v>200000</v>
      </c>
    </row>
    <row r="23" spans="1:6">
      <c r="A23" s="73">
        <v>21</v>
      </c>
      <c r="B23" s="72" t="s">
        <v>646</v>
      </c>
      <c r="C23" s="73">
        <v>50</v>
      </c>
      <c r="D23" s="74" t="s">
        <v>621</v>
      </c>
      <c r="E23" s="75">
        <v>10000</v>
      </c>
      <c r="F23" s="76">
        <f t="shared" si="0"/>
        <v>500000</v>
      </c>
    </row>
    <row r="24" spans="1:6">
      <c r="A24" s="73">
        <v>22</v>
      </c>
      <c r="B24" s="72" t="s">
        <v>647</v>
      </c>
      <c r="C24" s="73">
        <v>24</v>
      </c>
      <c r="D24" s="74" t="s">
        <v>621</v>
      </c>
      <c r="E24" s="75">
        <v>9500</v>
      </c>
      <c r="F24" s="76">
        <f t="shared" si="0"/>
        <v>228000</v>
      </c>
    </row>
    <row r="25" spans="1:6">
      <c r="A25" s="73">
        <v>23</v>
      </c>
      <c r="B25" s="72" t="s">
        <v>648</v>
      </c>
      <c r="C25" s="73">
        <v>24</v>
      </c>
      <c r="D25" s="74" t="s">
        <v>621</v>
      </c>
      <c r="E25" s="75">
        <v>6500</v>
      </c>
      <c r="F25" s="76">
        <f t="shared" si="0"/>
        <v>156000</v>
      </c>
    </row>
    <row r="26" spans="1:6">
      <c r="A26" s="73">
        <v>24</v>
      </c>
      <c r="B26" s="72" t="s">
        <v>649</v>
      </c>
      <c r="C26" s="73">
        <v>24</v>
      </c>
      <c r="D26" s="74" t="s">
        <v>621</v>
      </c>
      <c r="E26" s="75">
        <v>3000</v>
      </c>
      <c r="F26" s="76">
        <f t="shared" si="0"/>
        <v>72000</v>
      </c>
    </row>
    <row r="27" spans="1:6">
      <c r="A27" s="73">
        <v>25</v>
      </c>
      <c r="B27" s="72" t="s">
        <v>650</v>
      </c>
      <c r="C27" s="73">
        <v>12</v>
      </c>
      <c r="D27" s="74" t="s">
        <v>621</v>
      </c>
      <c r="E27" s="75">
        <v>6000</v>
      </c>
      <c r="F27" s="76">
        <f t="shared" si="0"/>
        <v>72000</v>
      </c>
    </row>
    <row r="28" spans="1:6" ht="29">
      <c r="A28" s="73">
        <v>26</v>
      </c>
      <c r="B28" s="72" t="s">
        <v>651</v>
      </c>
      <c r="C28" s="73">
        <v>12</v>
      </c>
      <c r="D28" s="74" t="s">
        <v>621</v>
      </c>
      <c r="E28" s="75">
        <v>50000</v>
      </c>
      <c r="F28" s="76">
        <f t="shared" si="0"/>
        <v>600000</v>
      </c>
    </row>
    <row r="29" spans="1:6">
      <c r="A29" s="73">
        <v>27</v>
      </c>
      <c r="B29" s="72" t="s">
        <v>652</v>
      </c>
      <c r="C29" s="73">
        <v>24</v>
      </c>
      <c r="D29" s="74" t="s">
        <v>634</v>
      </c>
      <c r="E29" s="75">
        <v>22600</v>
      </c>
      <c r="F29" s="76">
        <f t="shared" si="0"/>
        <v>542400</v>
      </c>
    </row>
    <row r="30" spans="1:6">
      <c r="A30" s="73">
        <v>28</v>
      </c>
      <c r="B30" s="72" t="s">
        <v>653</v>
      </c>
      <c r="C30" s="73">
        <v>24</v>
      </c>
      <c r="D30" s="74" t="s">
        <v>634</v>
      </c>
      <c r="E30" s="75">
        <v>22600</v>
      </c>
      <c r="F30" s="76">
        <f t="shared" si="0"/>
        <v>542400</v>
      </c>
    </row>
    <row r="31" spans="1:6">
      <c r="A31" s="73">
        <v>29</v>
      </c>
      <c r="B31" s="72" t="s">
        <v>654</v>
      </c>
      <c r="C31" s="73">
        <v>12</v>
      </c>
      <c r="D31" s="74" t="s">
        <v>634</v>
      </c>
      <c r="E31" s="75">
        <v>2300</v>
      </c>
      <c r="F31" s="76">
        <f t="shared" si="0"/>
        <v>27600</v>
      </c>
    </row>
    <row r="32" spans="1:6">
      <c r="A32" s="73">
        <v>30</v>
      </c>
      <c r="B32" s="72" t="s">
        <v>655</v>
      </c>
      <c r="C32" s="73">
        <v>12</v>
      </c>
      <c r="D32" s="74" t="s">
        <v>634</v>
      </c>
      <c r="E32" s="75">
        <v>2500</v>
      </c>
      <c r="F32" s="76">
        <f t="shared" si="0"/>
        <v>30000</v>
      </c>
    </row>
    <row r="33" spans="1:6">
      <c r="A33" s="73">
        <v>31</v>
      </c>
      <c r="B33" s="72" t="s">
        <v>656</v>
      </c>
      <c r="C33" s="73">
        <v>12</v>
      </c>
      <c r="D33" s="74" t="s">
        <v>634</v>
      </c>
      <c r="E33" s="75">
        <v>4000</v>
      </c>
      <c r="F33" s="76">
        <f t="shared" si="0"/>
        <v>48000</v>
      </c>
    </row>
    <row r="34" spans="1:6">
      <c r="A34" s="73">
        <v>32</v>
      </c>
      <c r="B34" s="72" t="s">
        <v>657</v>
      </c>
      <c r="C34" s="73">
        <v>12</v>
      </c>
      <c r="D34" s="74" t="s">
        <v>634</v>
      </c>
      <c r="E34" s="75">
        <v>6000</v>
      </c>
      <c r="F34" s="76">
        <f t="shared" si="0"/>
        <v>72000</v>
      </c>
    </row>
    <row r="35" spans="1:6">
      <c r="A35" s="73">
        <v>33</v>
      </c>
      <c r="B35" s="72" t="s">
        <v>658</v>
      </c>
      <c r="C35" s="73">
        <v>12</v>
      </c>
      <c r="D35" s="74" t="s">
        <v>634</v>
      </c>
      <c r="E35" s="75">
        <v>9000</v>
      </c>
      <c r="F35" s="76">
        <f t="shared" si="0"/>
        <v>108000</v>
      </c>
    </row>
    <row r="36" spans="1:6">
      <c r="A36" s="73">
        <v>34</v>
      </c>
      <c r="B36" s="72" t="s">
        <v>659</v>
      </c>
      <c r="C36" s="73">
        <v>50</v>
      </c>
      <c r="D36" s="74" t="s">
        <v>636</v>
      </c>
      <c r="E36" s="75">
        <v>50000</v>
      </c>
      <c r="F36" s="76">
        <f t="shared" si="0"/>
        <v>2500000</v>
      </c>
    </row>
    <row r="37" spans="1:6">
      <c r="A37" s="73">
        <v>35</v>
      </c>
      <c r="B37" s="72" t="s">
        <v>660</v>
      </c>
      <c r="C37" s="73">
        <v>400</v>
      </c>
      <c r="D37" s="74" t="s">
        <v>636</v>
      </c>
      <c r="E37" s="75">
        <v>45000</v>
      </c>
      <c r="F37" s="76">
        <f t="shared" si="0"/>
        <v>18000000</v>
      </c>
    </row>
    <row r="38" spans="1:6">
      <c r="A38" s="73">
        <v>36</v>
      </c>
      <c r="B38" s="72" t="s">
        <v>661</v>
      </c>
      <c r="C38" s="73">
        <v>50</v>
      </c>
      <c r="D38" s="74" t="s">
        <v>636</v>
      </c>
      <c r="E38" s="75">
        <v>610000</v>
      </c>
      <c r="F38" s="76">
        <f t="shared" si="0"/>
        <v>30500000</v>
      </c>
    </row>
    <row r="39" spans="1:6">
      <c r="A39" s="73">
        <v>37</v>
      </c>
      <c r="B39" s="72" t="s">
        <v>662</v>
      </c>
      <c r="C39" s="73">
        <v>80</v>
      </c>
      <c r="D39" s="74" t="s">
        <v>663</v>
      </c>
      <c r="E39" s="75">
        <v>24000</v>
      </c>
      <c r="F39" s="76">
        <f t="shared" si="0"/>
        <v>1920000</v>
      </c>
    </row>
    <row r="40" spans="1:6">
      <c r="A40" s="73">
        <v>38</v>
      </c>
      <c r="B40" s="72" t="s">
        <v>664</v>
      </c>
      <c r="C40" s="73">
        <v>20</v>
      </c>
      <c r="D40" s="74" t="s">
        <v>665</v>
      </c>
      <c r="E40" s="75">
        <v>150000</v>
      </c>
      <c r="F40" s="76">
        <f t="shared" si="0"/>
        <v>3000000</v>
      </c>
    </row>
    <row r="41" spans="1:6">
      <c r="A41" s="73">
        <v>39</v>
      </c>
      <c r="B41" s="72" t="s">
        <v>666</v>
      </c>
      <c r="C41" s="73">
        <v>100</v>
      </c>
      <c r="D41" s="74" t="s">
        <v>619</v>
      </c>
      <c r="E41" s="75">
        <v>3000</v>
      </c>
      <c r="F41" s="76">
        <f t="shared" si="0"/>
        <v>300000</v>
      </c>
    </row>
    <row r="42" spans="1:6">
      <c r="A42" s="73">
        <v>40</v>
      </c>
      <c r="B42" s="72" t="s">
        <v>667</v>
      </c>
      <c r="C42" s="73">
        <v>5</v>
      </c>
      <c r="D42" s="74" t="s">
        <v>663</v>
      </c>
      <c r="E42" s="75">
        <v>24500</v>
      </c>
      <c r="F42" s="76">
        <f t="shared" si="0"/>
        <v>122500</v>
      </c>
    </row>
    <row r="43" spans="1:6">
      <c r="A43" s="73">
        <v>41</v>
      </c>
      <c r="B43" s="72" t="s">
        <v>668</v>
      </c>
      <c r="C43" s="73">
        <v>2</v>
      </c>
      <c r="D43" s="74" t="s">
        <v>636</v>
      </c>
      <c r="E43" s="75">
        <v>25000</v>
      </c>
      <c r="F43" s="76">
        <f t="shared" si="0"/>
        <v>50000</v>
      </c>
    </row>
    <row r="44" spans="1:6">
      <c r="A44" s="73">
        <v>42</v>
      </c>
      <c r="B44" s="72" t="s">
        <v>669</v>
      </c>
      <c r="C44" s="73">
        <v>12</v>
      </c>
      <c r="D44" s="74" t="s">
        <v>634</v>
      </c>
      <c r="E44" s="75">
        <v>302000</v>
      </c>
      <c r="F44" s="76">
        <f t="shared" si="0"/>
        <v>3624000</v>
      </c>
    </row>
    <row r="45" spans="1:6" ht="29">
      <c r="A45" s="73">
        <v>43</v>
      </c>
      <c r="B45" s="72" t="s">
        <v>670</v>
      </c>
      <c r="C45" s="73">
        <v>2</v>
      </c>
      <c r="D45" s="74" t="s">
        <v>671</v>
      </c>
      <c r="E45" s="75">
        <v>26200</v>
      </c>
      <c r="F45" s="76">
        <f t="shared" si="0"/>
        <v>52400</v>
      </c>
    </row>
    <row r="46" spans="1:6" ht="29">
      <c r="A46" s="73">
        <v>44</v>
      </c>
      <c r="B46" s="72" t="s">
        <v>672</v>
      </c>
      <c r="C46" s="73">
        <v>3</v>
      </c>
      <c r="D46" s="74" t="s">
        <v>636</v>
      </c>
      <c r="E46" s="75">
        <v>250000</v>
      </c>
      <c r="F46" s="76">
        <f t="shared" si="0"/>
        <v>750000</v>
      </c>
    </row>
    <row r="47" spans="1:6">
      <c r="A47" s="73">
        <v>45</v>
      </c>
      <c r="B47" s="77" t="s">
        <v>673</v>
      </c>
      <c r="C47" s="78">
        <v>200</v>
      </c>
      <c r="D47" s="78" t="s">
        <v>619</v>
      </c>
      <c r="E47" s="79">
        <v>2000</v>
      </c>
      <c r="F47" s="76">
        <f t="shared" si="0"/>
        <v>400000</v>
      </c>
    </row>
    <row r="48" spans="1:6">
      <c r="A48" s="73">
        <v>46</v>
      </c>
      <c r="B48" s="77" t="s">
        <v>674</v>
      </c>
      <c r="C48" s="78">
        <v>200</v>
      </c>
      <c r="D48" s="78" t="s">
        <v>619</v>
      </c>
      <c r="E48" s="79">
        <v>2000</v>
      </c>
      <c r="F48" s="76">
        <f t="shared" si="0"/>
        <v>400000</v>
      </c>
    </row>
    <row r="49" spans="1:6">
      <c r="A49" s="73">
        <v>47</v>
      </c>
      <c r="B49" s="72" t="s">
        <v>675</v>
      </c>
      <c r="C49" s="73">
        <v>24</v>
      </c>
      <c r="D49" s="74" t="s">
        <v>621</v>
      </c>
      <c r="E49" s="75">
        <v>13000</v>
      </c>
      <c r="F49" s="76">
        <f t="shared" si="0"/>
        <v>312000</v>
      </c>
    </row>
    <row r="50" spans="1:6">
      <c r="A50" s="73">
        <v>48</v>
      </c>
      <c r="B50" s="72" t="s">
        <v>676</v>
      </c>
      <c r="C50" s="73">
        <v>24</v>
      </c>
      <c r="D50" s="74" t="s">
        <v>621</v>
      </c>
      <c r="E50" s="75">
        <v>11300</v>
      </c>
      <c r="F50" s="76">
        <f t="shared" si="0"/>
        <v>271200</v>
      </c>
    </row>
    <row r="51" spans="1:6" ht="29">
      <c r="A51" s="73">
        <v>49</v>
      </c>
      <c r="B51" s="72" t="s">
        <v>677</v>
      </c>
      <c r="C51" s="73">
        <v>6</v>
      </c>
      <c r="D51" s="74" t="s">
        <v>621</v>
      </c>
      <c r="E51" s="75">
        <v>28000</v>
      </c>
      <c r="F51" s="76">
        <f t="shared" si="0"/>
        <v>168000</v>
      </c>
    </row>
    <row r="52" spans="1:6">
      <c r="A52" s="73">
        <v>50</v>
      </c>
      <c r="B52" s="72" t="s">
        <v>678</v>
      </c>
      <c r="C52" s="73">
        <v>24</v>
      </c>
      <c r="D52" s="74" t="s">
        <v>663</v>
      </c>
      <c r="E52" s="75">
        <v>10000</v>
      </c>
      <c r="F52" s="76">
        <f t="shared" si="0"/>
        <v>240000</v>
      </c>
    </row>
    <row r="53" spans="1:6">
      <c r="A53" s="73">
        <v>51</v>
      </c>
      <c r="B53" s="72" t="s">
        <v>679</v>
      </c>
      <c r="C53" s="73">
        <v>24</v>
      </c>
      <c r="D53" s="74" t="s">
        <v>663</v>
      </c>
      <c r="E53" s="75">
        <v>18000</v>
      </c>
      <c r="F53" s="76">
        <f t="shared" si="0"/>
        <v>432000</v>
      </c>
    </row>
    <row r="54" spans="1:6">
      <c r="A54" s="73">
        <v>52</v>
      </c>
      <c r="B54" s="72" t="s">
        <v>680</v>
      </c>
      <c r="C54" s="73">
        <v>10</v>
      </c>
      <c r="D54" s="74" t="s">
        <v>636</v>
      </c>
      <c r="E54" s="75">
        <v>90000</v>
      </c>
      <c r="F54" s="76">
        <f t="shared" si="0"/>
        <v>900000</v>
      </c>
    </row>
    <row r="55" spans="1:6">
      <c r="A55" s="73">
        <v>53</v>
      </c>
      <c r="B55" s="72" t="s">
        <v>681</v>
      </c>
      <c r="C55" s="73">
        <v>5</v>
      </c>
      <c r="D55" s="74" t="s">
        <v>663</v>
      </c>
      <c r="E55" s="75">
        <v>120000</v>
      </c>
      <c r="F55" s="76">
        <f t="shared" si="0"/>
        <v>600000</v>
      </c>
    </row>
    <row r="56" spans="1:6">
      <c r="A56" s="73">
        <v>54</v>
      </c>
      <c r="B56" s="72" t="s">
        <v>682</v>
      </c>
      <c r="C56" s="73">
        <v>30</v>
      </c>
      <c r="D56" s="74" t="s">
        <v>663</v>
      </c>
      <c r="E56" s="75">
        <v>5000</v>
      </c>
      <c r="F56" s="76">
        <f t="shared" si="0"/>
        <v>150000</v>
      </c>
    </row>
    <row r="57" spans="1:6">
      <c r="A57" s="73">
        <v>55</v>
      </c>
      <c r="B57" s="72" t="s">
        <v>683</v>
      </c>
      <c r="C57" s="73">
        <v>30</v>
      </c>
      <c r="D57" s="74" t="s">
        <v>621</v>
      </c>
      <c r="E57" s="75">
        <v>4000</v>
      </c>
      <c r="F57" s="76">
        <f t="shared" si="0"/>
        <v>120000</v>
      </c>
    </row>
    <row r="58" spans="1:6">
      <c r="A58" s="73">
        <v>56</v>
      </c>
      <c r="B58" s="72" t="s">
        <v>684</v>
      </c>
      <c r="C58" s="73">
        <v>20</v>
      </c>
      <c r="D58" s="74" t="s">
        <v>621</v>
      </c>
      <c r="E58" s="75">
        <v>3600</v>
      </c>
      <c r="F58" s="76">
        <f t="shared" si="0"/>
        <v>72000</v>
      </c>
    </row>
    <row r="59" spans="1:6">
      <c r="A59" s="73">
        <v>57</v>
      </c>
      <c r="B59" s="72" t="s">
        <v>685</v>
      </c>
      <c r="C59" s="73">
        <v>300</v>
      </c>
      <c r="D59" s="74" t="s">
        <v>619</v>
      </c>
      <c r="E59" s="75">
        <v>10000</v>
      </c>
      <c r="F59" s="76">
        <f t="shared" si="0"/>
        <v>3000000</v>
      </c>
    </row>
    <row r="60" spans="1:6">
      <c r="A60" s="73">
        <v>58</v>
      </c>
      <c r="B60" s="72" t="s">
        <v>686</v>
      </c>
      <c r="C60" s="73">
        <v>100</v>
      </c>
      <c r="D60" s="74" t="s">
        <v>621</v>
      </c>
      <c r="E60" s="75">
        <v>36000</v>
      </c>
      <c r="F60" s="76">
        <f t="shared" si="0"/>
        <v>3600000</v>
      </c>
    </row>
    <row r="61" spans="1:6">
      <c r="A61" s="73">
        <v>59</v>
      </c>
      <c r="B61" s="72" t="s">
        <v>687</v>
      </c>
      <c r="C61" s="73">
        <v>10</v>
      </c>
      <c r="D61" s="74" t="s">
        <v>621</v>
      </c>
      <c r="E61" s="75">
        <v>1900</v>
      </c>
      <c r="F61" s="76">
        <f t="shared" si="0"/>
        <v>19000</v>
      </c>
    </row>
    <row r="62" spans="1:6">
      <c r="A62" s="73">
        <v>60</v>
      </c>
      <c r="B62" s="72" t="s">
        <v>688</v>
      </c>
      <c r="C62" s="73">
        <v>40</v>
      </c>
      <c r="D62" s="74" t="s">
        <v>621</v>
      </c>
      <c r="E62" s="75">
        <v>9000</v>
      </c>
      <c r="F62" s="76">
        <f t="shared" si="0"/>
        <v>360000</v>
      </c>
    </row>
    <row r="63" spans="1:6">
      <c r="A63" s="73">
        <v>61</v>
      </c>
      <c r="B63" s="72" t="s">
        <v>689</v>
      </c>
      <c r="C63" s="73">
        <v>50</v>
      </c>
      <c r="D63" s="74" t="s">
        <v>621</v>
      </c>
      <c r="E63" s="75">
        <v>2700</v>
      </c>
      <c r="F63" s="76">
        <f t="shared" si="0"/>
        <v>135000</v>
      </c>
    </row>
    <row r="64" spans="1:6">
      <c r="A64" s="73">
        <v>62</v>
      </c>
      <c r="B64" s="72" t="s">
        <v>690</v>
      </c>
      <c r="C64" s="73">
        <v>50</v>
      </c>
      <c r="D64" s="74" t="s">
        <v>621</v>
      </c>
      <c r="E64" s="75">
        <v>4000</v>
      </c>
      <c r="F64" s="76">
        <f t="shared" si="0"/>
        <v>200000</v>
      </c>
    </row>
    <row r="65" spans="1:6">
      <c r="A65" s="73">
        <v>63</v>
      </c>
      <c r="B65" s="72" t="s">
        <v>691</v>
      </c>
      <c r="C65" s="73">
        <v>40</v>
      </c>
      <c r="D65" s="74" t="s">
        <v>621</v>
      </c>
      <c r="E65" s="75">
        <v>16950</v>
      </c>
      <c r="F65" s="76">
        <f t="shared" si="0"/>
        <v>678000</v>
      </c>
    </row>
    <row r="66" spans="1:6">
      <c r="A66" s="73">
        <v>64</v>
      </c>
      <c r="B66" s="72" t="s">
        <v>692</v>
      </c>
      <c r="C66" s="73">
        <v>5</v>
      </c>
      <c r="D66" s="74" t="s">
        <v>663</v>
      </c>
      <c r="E66" s="75">
        <v>60000</v>
      </c>
      <c r="F66" s="76">
        <f t="shared" si="0"/>
        <v>300000</v>
      </c>
    </row>
    <row r="67" spans="1:6">
      <c r="A67" s="73">
        <v>65</v>
      </c>
      <c r="B67" s="72" t="s">
        <v>693</v>
      </c>
      <c r="C67" s="73">
        <v>10</v>
      </c>
      <c r="D67" s="74" t="s">
        <v>621</v>
      </c>
      <c r="E67" s="75">
        <v>15000</v>
      </c>
      <c r="F67" s="76">
        <f t="shared" si="0"/>
        <v>150000</v>
      </c>
    </row>
    <row r="68" spans="1:6">
      <c r="A68" s="73">
        <v>66</v>
      </c>
      <c r="B68" s="72" t="s">
        <v>694</v>
      </c>
      <c r="C68" s="73">
        <v>10</v>
      </c>
      <c r="D68" s="74" t="s">
        <v>621</v>
      </c>
      <c r="E68" s="75">
        <v>15000</v>
      </c>
      <c r="F68" s="76">
        <f t="shared" ref="F68:F100" si="1">C68*E68</f>
        <v>150000</v>
      </c>
    </row>
    <row r="69" spans="1:6">
      <c r="A69" s="73">
        <v>67</v>
      </c>
      <c r="B69" s="72" t="s">
        <v>695</v>
      </c>
      <c r="C69" s="73">
        <v>10</v>
      </c>
      <c r="D69" s="74" t="s">
        <v>621</v>
      </c>
      <c r="E69" s="75">
        <v>15000</v>
      </c>
      <c r="F69" s="76">
        <f t="shared" si="1"/>
        <v>150000</v>
      </c>
    </row>
    <row r="70" spans="1:6">
      <c r="A70" s="73">
        <v>68</v>
      </c>
      <c r="B70" s="72" t="s">
        <v>696</v>
      </c>
      <c r="C70" s="73">
        <v>10</v>
      </c>
      <c r="D70" s="74" t="s">
        <v>621</v>
      </c>
      <c r="E70" s="75">
        <v>9000</v>
      </c>
      <c r="F70" s="76">
        <f t="shared" si="1"/>
        <v>90000</v>
      </c>
    </row>
    <row r="71" spans="1:6">
      <c r="A71" s="73">
        <v>69</v>
      </c>
      <c r="B71" s="72" t="s">
        <v>697</v>
      </c>
      <c r="C71" s="73">
        <v>10</v>
      </c>
      <c r="D71" s="74" t="s">
        <v>621</v>
      </c>
      <c r="E71" s="75">
        <v>11900</v>
      </c>
      <c r="F71" s="76">
        <f t="shared" si="1"/>
        <v>119000</v>
      </c>
    </row>
    <row r="72" spans="1:6">
      <c r="A72" s="73">
        <v>70</v>
      </c>
      <c r="B72" s="72" t="s">
        <v>698</v>
      </c>
      <c r="C72" s="73">
        <v>10</v>
      </c>
      <c r="D72" s="74" t="s">
        <v>621</v>
      </c>
      <c r="E72" s="75">
        <v>11500</v>
      </c>
      <c r="F72" s="76">
        <f t="shared" si="1"/>
        <v>115000</v>
      </c>
    </row>
    <row r="73" spans="1:6">
      <c r="A73" s="73">
        <v>71</v>
      </c>
      <c r="B73" s="72" t="s">
        <v>699</v>
      </c>
      <c r="C73" s="73">
        <v>10</v>
      </c>
      <c r="D73" s="74" t="s">
        <v>621</v>
      </c>
      <c r="E73" s="75">
        <v>11400</v>
      </c>
      <c r="F73" s="76">
        <f t="shared" si="1"/>
        <v>114000</v>
      </c>
    </row>
    <row r="74" spans="1:6">
      <c r="A74" s="73">
        <v>72</v>
      </c>
      <c r="B74" s="72" t="s">
        <v>700</v>
      </c>
      <c r="C74" s="73">
        <v>2</v>
      </c>
      <c r="D74" s="74" t="s">
        <v>621</v>
      </c>
      <c r="E74" s="75">
        <v>75000</v>
      </c>
      <c r="F74" s="76">
        <f t="shared" si="1"/>
        <v>150000</v>
      </c>
    </row>
    <row r="75" spans="1:6">
      <c r="A75" s="73">
        <v>73</v>
      </c>
      <c r="B75" s="72" t="s">
        <v>701</v>
      </c>
      <c r="C75" s="73">
        <v>15</v>
      </c>
      <c r="D75" s="74" t="s">
        <v>663</v>
      </c>
      <c r="E75" s="75">
        <v>45000</v>
      </c>
      <c r="F75" s="76">
        <f t="shared" si="1"/>
        <v>675000</v>
      </c>
    </row>
    <row r="76" spans="1:6" ht="29">
      <c r="A76" s="73">
        <v>74</v>
      </c>
      <c r="B76" s="72" t="s">
        <v>702</v>
      </c>
      <c r="C76" s="73">
        <v>60</v>
      </c>
      <c r="D76" s="74" t="s">
        <v>621</v>
      </c>
      <c r="E76" s="75">
        <v>3200</v>
      </c>
      <c r="F76" s="76">
        <f t="shared" si="1"/>
        <v>192000</v>
      </c>
    </row>
    <row r="77" spans="1:6">
      <c r="A77" s="73">
        <v>75</v>
      </c>
      <c r="B77" s="72" t="s">
        <v>703</v>
      </c>
      <c r="C77" s="73">
        <v>24</v>
      </c>
      <c r="D77" s="74" t="s">
        <v>621</v>
      </c>
      <c r="E77" s="75">
        <v>1300</v>
      </c>
      <c r="F77" s="76">
        <f t="shared" si="1"/>
        <v>31200</v>
      </c>
    </row>
    <row r="78" spans="1:6">
      <c r="A78" s="73">
        <v>76</v>
      </c>
      <c r="B78" s="72" t="s">
        <v>704</v>
      </c>
      <c r="C78" s="73">
        <v>50</v>
      </c>
      <c r="D78" s="74" t="s">
        <v>621</v>
      </c>
      <c r="E78" s="75">
        <v>8500</v>
      </c>
      <c r="F78" s="76">
        <f t="shared" si="1"/>
        <v>425000</v>
      </c>
    </row>
    <row r="79" spans="1:6">
      <c r="A79" s="73">
        <v>77</v>
      </c>
      <c r="B79" s="72" t="s">
        <v>705</v>
      </c>
      <c r="C79" s="73">
        <v>50</v>
      </c>
      <c r="D79" s="74" t="s">
        <v>621</v>
      </c>
      <c r="E79" s="75">
        <v>8500</v>
      </c>
      <c r="F79" s="76">
        <f t="shared" si="1"/>
        <v>425000</v>
      </c>
    </row>
    <row r="80" spans="1:6">
      <c r="A80" s="73">
        <v>78</v>
      </c>
      <c r="B80" s="72" t="s">
        <v>706</v>
      </c>
      <c r="C80" s="73">
        <v>50</v>
      </c>
      <c r="D80" s="74" t="s">
        <v>621</v>
      </c>
      <c r="E80" s="75">
        <v>8500</v>
      </c>
      <c r="F80" s="76">
        <f t="shared" si="1"/>
        <v>425000</v>
      </c>
    </row>
    <row r="81" spans="1:6">
      <c r="A81" s="73">
        <v>79</v>
      </c>
      <c r="B81" s="72" t="s">
        <v>707</v>
      </c>
      <c r="C81" s="73">
        <v>100</v>
      </c>
      <c r="D81" s="74" t="s">
        <v>621</v>
      </c>
      <c r="E81" s="75">
        <v>1900</v>
      </c>
      <c r="F81" s="76">
        <f t="shared" si="1"/>
        <v>190000</v>
      </c>
    </row>
    <row r="82" spans="1:6">
      <c r="A82" s="73">
        <v>80</v>
      </c>
      <c r="B82" s="72" t="s">
        <v>708</v>
      </c>
      <c r="C82" s="73">
        <v>50</v>
      </c>
      <c r="D82" s="74" t="s">
        <v>621</v>
      </c>
      <c r="E82" s="75">
        <v>1600</v>
      </c>
      <c r="F82" s="76">
        <f t="shared" si="1"/>
        <v>80000</v>
      </c>
    </row>
    <row r="83" spans="1:6">
      <c r="A83" s="73">
        <v>81</v>
      </c>
      <c r="B83" s="72" t="s">
        <v>709</v>
      </c>
      <c r="C83" s="73">
        <v>20</v>
      </c>
      <c r="D83" s="74" t="s">
        <v>621</v>
      </c>
      <c r="E83" s="75">
        <v>7500</v>
      </c>
      <c r="F83" s="76">
        <f t="shared" si="1"/>
        <v>150000</v>
      </c>
    </row>
    <row r="84" spans="1:6">
      <c r="A84" s="73">
        <v>82</v>
      </c>
      <c r="B84" s="72" t="s">
        <v>710</v>
      </c>
      <c r="C84" s="73">
        <v>20</v>
      </c>
      <c r="D84" s="74" t="s">
        <v>621</v>
      </c>
      <c r="E84" s="75">
        <v>16000</v>
      </c>
      <c r="F84" s="76">
        <f t="shared" si="1"/>
        <v>320000</v>
      </c>
    </row>
    <row r="85" spans="1:6">
      <c r="A85" s="73">
        <v>83</v>
      </c>
      <c r="B85" s="72" t="s">
        <v>711</v>
      </c>
      <c r="C85" s="73">
        <v>6</v>
      </c>
      <c r="D85" s="74" t="s">
        <v>621</v>
      </c>
      <c r="E85" s="75">
        <v>100000</v>
      </c>
      <c r="F85" s="76">
        <f t="shared" si="1"/>
        <v>600000</v>
      </c>
    </row>
    <row r="86" spans="1:6">
      <c r="A86" s="73">
        <v>84</v>
      </c>
      <c r="B86" s="72" t="s">
        <v>712</v>
      </c>
      <c r="C86" s="73">
        <v>4</v>
      </c>
      <c r="D86" s="74" t="s">
        <v>621</v>
      </c>
      <c r="E86" s="75">
        <v>500000</v>
      </c>
      <c r="F86" s="76">
        <f t="shared" si="1"/>
        <v>2000000</v>
      </c>
    </row>
    <row r="87" spans="1:6">
      <c r="A87" s="73">
        <v>85</v>
      </c>
      <c r="B87" s="72" t="s">
        <v>713</v>
      </c>
      <c r="C87" s="73">
        <v>50</v>
      </c>
      <c r="D87" s="74" t="s">
        <v>621</v>
      </c>
      <c r="E87" s="75">
        <v>2500</v>
      </c>
      <c r="F87" s="76">
        <f t="shared" si="1"/>
        <v>125000</v>
      </c>
    </row>
    <row r="88" spans="1:6">
      <c r="A88" s="73">
        <v>86</v>
      </c>
      <c r="B88" s="72" t="s">
        <v>714</v>
      </c>
      <c r="C88" s="73">
        <v>50</v>
      </c>
      <c r="D88" s="74" t="s">
        <v>621</v>
      </c>
      <c r="E88" s="75">
        <v>13000</v>
      </c>
      <c r="F88" s="76">
        <f t="shared" si="1"/>
        <v>650000</v>
      </c>
    </row>
    <row r="89" spans="1:6" ht="29">
      <c r="A89" s="73">
        <v>87</v>
      </c>
      <c r="B89" s="72" t="s">
        <v>715</v>
      </c>
      <c r="C89" s="73">
        <v>3</v>
      </c>
      <c r="D89" s="74" t="s">
        <v>621</v>
      </c>
      <c r="E89" s="75">
        <v>175000</v>
      </c>
      <c r="F89" s="76">
        <f t="shared" si="1"/>
        <v>525000</v>
      </c>
    </row>
    <row r="90" spans="1:6" ht="43.5">
      <c r="A90" s="73">
        <v>88</v>
      </c>
      <c r="B90" s="72" t="s">
        <v>716</v>
      </c>
      <c r="C90" s="73">
        <v>2</v>
      </c>
      <c r="D90" s="74" t="s">
        <v>627</v>
      </c>
      <c r="E90" s="75">
        <v>540000</v>
      </c>
      <c r="F90" s="76">
        <f t="shared" si="1"/>
        <v>1080000</v>
      </c>
    </row>
    <row r="91" spans="1:6" ht="29">
      <c r="A91" s="73">
        <v>89</v>
      </c>
      <c r="B91" s="72" t="s">
        <v>717</v>
      </c>
      <c r="C91" s="73">
        <v>5</v>
      </c>
      <c r="D91" s="74" t="s">
        <v>718</v>
      </c>
      <c r="E91" s="75">
        <v>130000</v>
      </c>
      <c r="F91" s="76">
        <f t="shared" si="1"/>
        <v>650000</v>
      </c>
    </row>
    <row r="92" spans="1:6" ht="29">
      <c r="A92" s="73">
        <v>90</v>
      </c>
      <c r="B92" s="72" t="s">
        <v>719</v>
      </c>
      <c r="C92" s="73">
        <v>5</v>
      </c>
      <c r="D92" s="74" t="s">
        <v>718</v>
      </c>
      <c r="E92" s="75">
        <v>540000</v>
      </c>
      <c r="F92" s="76">
        <f t="shared" si="1"/>
        <v>2700000</v>
      </c>
    </row>
    <row r="93" spans="1:6" ht="29">
      <c r="A93" s="73">
        <v>91</v>
      </c>
      <c r="B93" s="72" t="s">
        <v>720</v>
      </c>
      <c r="C93" s="73">
        <v>5</v>
      </c>
      <c r="D93" s="74" t="s">
        <v>621</v>
      </c>
      <c r="E93" s="75">
        <v>150000</v>
      </c>
      <c r="F93" s="76">
        <f t="shared" si="1"/>
        <v>750000</v>
      </c>
    </row>
    <row r="94" spans="1:6" ht="29">
      <c r="A94" s="73">
        <v>92</v>
      </c>
      <c r="B94" s="72" t="s">
        <v>721</v>
      </c>
      <c r="C94" s="73">
        <v>5</v>
      </c>
      <c r="D94" s="74" t="s">
        <v>621</v>
      </c>
      <c r="E94" s="75">
        <v>170000</v>
      </c>
      <c r="F94" s="76">
        <f t="shared" si="1"/>
        <v>850000</v>
      </c>
    </row>
    <row r="95" spans="1:6" ht="29">
      <c r="A95" s="73">
        <v>93</v>
      </c>
      <c r="B95" s="72" t="s">
        <v>722</v>
      </c>
      <c r="C95" s="73">
        <v>5</v>
      </c>
      <c r="D95" s="74" t="s">
        <v>634</v>
      </c>
      <c r="E95" s="75">
        <v>125000</v>
      </c>
      <c r="F95" s="76">
        <f t="shared" si="1"/>
        <v>625000</v>
      </c>
    </row>
    <row r="96" spans="1:6">
      <c r="A96" s="73">
        <v>94</v>
      </c>
      <c r="B96" s="72" t="s">
        <v>723</v>
      </c>
      <c r="C96" s="73">
        <v>5</v>
      </c>
      <c r="D96" s="74" t="s">
        <v>621</v>
      </c>
      <c r="E96" s="75">
        <v>56000</v>
      </c>
      <c r="F96" s="76">
        <f t="shared" si="1"/>
        <v>280000</v>
      </c>
    </row>
    <row r="97" spans="1:6">
      <c r="A97" s="73">
        <v>95</v>
      </c>
      <c r="B97" s="72" t="s">
        <v>724</v>
      </c>
      <c r="C97" s="73">
        <v>5</v>
      </c>
      <c r="D97" s="74" t="s">
        <v>621</v>
      </c>
      <c r="E97" s="75">
        <v>12500</v>
      </c>
      <c r="F97" s="76">
        <f t="shared" si="1"/>
        <v>62500</v>
      </c>
    </row>
    <row r="98" spans="1:6">
      <c r="A98" s="73">
        <v>96</v>
      </c>
      <c r="B98" s="72" t="s">
        <v>725</v>
      </c>
      <c r="C98" s="73">
        <v>2</v>
      </c>
      <c r="D98" s="74" t="s">
        <v>621</v>
      </c>
      <c r="E98" s="75">
        <v>13000</v>
      </c>
      <c r="F98" s="76">
        <f t="shared" si="1"/>
        <v>26000</v>
      </c>
    </row>
    <row r="99" spans="1:6">
      <c r="A99" s="73">
        <v>97</v>
      </c>
      <c r="B99" s="72" t="s">
        <v>726</v>
      </c>
      <c r="C99" s="73"/>
      <c r="D99" s="74"/>
      <c r="E99" s="75"/>
      <c r="F99" s="76">
        <v>784800</v>
      </c>
    </row>
    <row r="100" spans="1:6">
      <c r="A100" s="73">
        <v>98</v>
      </c>
      <c r="B100" s="72" t="s">
        <v>727</v>
      </c>
      <c r="C100" s="73">
        <v>200</v>
      </c>
      <c r="D100" s="74" t="s">
        <v>625</v>
      </c>
      <c r="E100" s="75">
        <v>23000</v>
      </c>
      <c r="F100" s="76">
        <f t="shared" si="1"/>
        <v>4600000</v>
      </c>
    </row>
    <row r="101" spans="1:6">
      <c r="A101" s="73">
        <v>99</v>
      </c>
      <c r="B101" s="72" t="s">
        <v>728</v>
      </c>
      <c r="C101" s="83">
        <v>20000</v>
      </c>
      <c r="D101" s="74" t="s">
        <v>625</v>
      </c>
      <c r="E101" s="82">
        <v>10</v>
      </c>
      <c r="F101" s="84">
        <f>SUM(C101*E101)</f>
        <v>200000</v>
      </c>
    </row>
    <row r="102" spans="1:6">
      <c r="A102" s="73">
        <v>100</v>
      </c>
      <c r="B102" s="85" t="s">
        <v>729</v>
      </c>
      <c r="C102" s="86">
        <v>20000</v>
      </c>
      <c r="D102" s="74" t="s">
        <v>625</v>
      </c>
      <c r="E102" s="87">
        <v>12</v>
      </c>
      <c r="F102" s="84">
        <f>SUM(C102*E102)</f>
        <v>240000</v>
      </c>
    </row>
    <row r="103" spans="1:6" ht="43.5">
      <c r="A103" s="73">
        <v>101</v>
      </c>
      <c r="B103" s="72" t="s">
        <v>730</v>
      </c>
      <c r="C103" s="83">
        <v>300000</v>
      </c>
      <c r="D103" s="74" t="s">
        <v>625</v>
      </c>
      <c r="E103" s="82">
        <f>12*5</f>
        <v>60</v>
      </c>
      <c r="F103" s="88">
        <f>SUM(C103*E103)</f>
        <v>18000000</v>
      </c>
    </row>
    <row r="104" spans="1:6">
      <c r="A104" s="73">
        <v>102</v>
      </c>
      <c r="B104" s="85" t="s">
        <v>731</v>
      </c>
      <c r="C104" s="83">
        <v>700000</v>
      </c>
      <c r="D104" s="74" t="s">
        <v>625</v>
      </c>
      <c r="E104" s="87">
        <v>30</v>
      </c>
      <c r="F104" s="89">
        <f t="shared" ref="F104:F115" si="2">C104*E104</f>
        <v>21000000</v>
      </c>
    </row>
    <row r="105" spans="1:6">
      <c r="A105" s="73">
        <v>103</v>
      </c>
      <c r="B105" s="85" t="s">
        <v>732</v>
      </c>
      <c r="C105" s="83">
        <v>500000</v>
      </c>
      <c r="D105" s="74" t="s">
        <v>625</v>
      </c>
      <c r="E105" s="87">
        <v>15</v>
      </c>
      <c r="F105" s="89">
        <f t="shared" si="2"/>
        <v>7500000</v>
      </c>
    </row>
    <row r="106" spans="1:6">
      <c r="A106" s="73">
        <v>104</v>
      </c>
      <c r="B106" s="90" t="s">
        <v>733</v>
      </c>
      <c r="C106" s="83">
        <v>30000</v>
      </c>
      <c r="D106" s="74" t="s">
        <v>625</v>
      </c>
      <c r="E106" s="82">
        <v>12</v>
      </c>
      <c r="F106" s="91">
        <f t="shared" si="2"/>
        <v>360000</v>
      </c>
    </row>
    <row r="107" spans="1:6">
      <c r="A107" s="73">
        <v>105</v>
      </c>
      <c r="B107" s="90" t="s">
        <v>734</v>
      </c>
      <c r="C107" s="83">
        <v>100000</v>
      </c>
      <c r="D107" s="74" t="s">
        <v>625</v>
      </c>
      <c r="E107" s="82">
        <v>5</v>
      </c>
      <c r="F107" s="91">
        <f t="shared" si="2"/>
        <v>500000</v>
      </c>
    </row>
    <row r="108" spans="1:6">
      <c r="A108" s="73">
        <v>106</v>
      </c>
      <c r="B108" s="85" t="s">
        <v>735</v>
      </c>
      <c r="C108" s="86">
        <v>50000</v>
      </c>
      <c r="D108" s="74" t="s">
        <v>625</v>
      </c>
      <c r="E108" s="87">
        <v>20</v>
      </c>
      <c r="F108" s="89">
        <f t="shared" si="2"/>
        <v>1000000</v>
      </c>
    </row>
    <row r="109" spans="1:6">
      <c r="A109" s="73">
        <v>107</v>
      </c>
      <c r="B109" s="85" t="s">
        <v>736</v>
      </c>
      <c r="C109" s="86">
        <v>700000</v>
      </c>
      <c r="D109" s="74" t="s">
        <v>625</v>
      </c>
      <c r="E109" s="87">
        <v>6</v>
      </c>
      <c r="F109" s="89">
        <f t="shared" si="2"/>
        <v>4200000</v>
      </c>
    </row>
    <row r="110" spans="1:6">
      <c r="A110" s="73">
        <v>108</v>
      </c>
      <c r="B110" s="92" t="s">
        <v>737</v>
      </c>
      <c r="C110" s="86">
        <v>300000</v>
      </c>
      <c r="D110" s="74" t="s">
        <v>625</v>
      </c>
      <c r="E110" s="87">
        <v>4</v>
      </c>
      <c r="F110" s="89">
        <f t="shared" si="2"/>
        <v>1200000</v>
      </c>
    </row>
    <row r="111" spans="1:6">
      <c r="A111" s="73">
        <v>109</v>
      </c>
      <c r="B111" s="93" t="s">
        <v>738</v>
      </c>
      <c r="C111" s="86">
        <v>20000</v>
      </c>
      <c r="D111" s="74" t="s">
        <v>625</v>
      </c>
      <c r="E111" s="82">
        <v>50</v>
      </c>
      <c r="F111" s="91">
        <f t="shared" si="2"/>
        <v>1000000</v>
      </c>
    </row>
    <row r="112" spans="1:6">
      <c r="A112" s="73">
        <v>110</v>
      </c>
      <c r="B112" s="93" t="s">
        <v>739</v>
      </c>
      <c r="C112" s="86">
        <v>20000</v>
      </c>
      <c r="D112" s="74" t="s">
        <v>625</v>
      </c>
      <c r="E112" s="82">
        <v>400</v>
      </c>
      <c r="F112" s="91">
        <f t="shared" si="2"/>
        <v>8000000</v>
      </c>
    </row>
    <row r="113" spans="1:6">
      <c r="A113" s="73">
        <v>111</v>
      </c>
      <c r="B113" s="93" t="s">
        <v>740</v>
      </c>
      <c r="C113" s="86">
        <v>19500</v>
      </c>
      <c r="D113" s="74" t="s">
        <v>625</v>
      </c>
      <c r="E113" s="82">
        <v>300</v>
      </c>
      <c r="F113" s="91">
        <f t="shared" si="2"/>
        <v>5850000</v>
      </c>
    </row>
    <row r="114" spans="1:6">
      <c r="A114" s="73">
        <v>112</v>
      </c>
      <c r="B114" s="93" t="s">
        <v>741</v>
      </c>
      <c r="C114" s="86">
        <v>300000</v>
      </c>
      <c r="D114" s="74" t="s">
        <v>625</v>
      </c>
      <c r="E114" s="82">
        <v>10</v>
      </c>
      <c r="F114" s="91">
        <f t="shared" si="2"/>
        <v>3000000</v>
      </c>
    </row>
    <row r="115" spans="1:6">
      <c r="A115" s="73">
        <v>113</v>
      </c>
      <c r="B115" s="93" t="s">
        <v>742</v>
      </c>
      <c r="C115" s="86">
        <v>900000</v>
      </c>
      <c r="D115" s="74" t="s">
        <v>625</v>
      </c>
      <c r="E115" s="82">
        <v>3</v>
      </c>
      <c r="F115" s="91">
        <f t="shared" si="2"/>
        <v>2700000</v>
      </c>
    </row>
    <row r="116" spans="1:6">
      <c r="F116" s="94">
        <f>SUM(F3:F115)</f>
        <v>197590000</v>
      </c>
    </row>
  </sheetData>
  <mergeCells count="5">
    <mergeCell ref="A1:A2"/>
    <mergeCell ref="B1:B2"/>
    <mergeCell ref="C1:D1"/>
    <mergeCell ref="E1:E2"/>
    <mergeCell ref="F1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32340-21E9-4631-81CA-447911EF6345}">
  <dimension ref="A1:G14"/>
  <sheetViews>
    <sheetView workbookViewId="0">
      <selection activeCell="G14" sqref="G14"/>
    </sheetView>
  </sheetViews>
  <sheetFormatPr defaultRowHeight="14.5"/>
  <cols>
    <col min="1" max="1" width="5.1796875" customWidth="1"/>
    <col min="2" max="2" width="16.1796875" bestFit="1" customWidth="1"/>
    <col min="3" max="6" width="16.1796875" customWidth="1"/>
    <col min="7" max="7" width="21.81640625" bestFit="1" customWidth="1"/>
  </cols>
  <sheetData>
    <row r="1" spans="1:7">
      <c r="A1" s="62" t="s">
        <v>12</v>
      </c>
      <c r="B1" s="62" t="s">
        <v>743</v>
      </c>
      <c r="C1" s="63" t="s">
        <v>744</v>
      </c>
      <c r="D1" s="63" t="s">
        <v>745</v>
      </c>
      <c r="E1" s="63" t="s">
        <v>746</v>
      </c>
      <c r="F1" s="63" t="s">
        <v>747</v>
      </c>
      <c r="G1" s="62" t="s">
        <v>10</v>
      </c>
    </row>
    <row r="2" spans="1:7">
      <c r="A2" s="59">
        <v>1</v>
      </c>
      <c r="B2" s="60">
        <v>44805</v>
      </c>
      <c r="C2" s="58">
        <v>318605051</v>
      </c>
      <c r="D2" s="66">
        <v>1472510</v>
      </c>
      <c r="E2" s="58">
        <v>6798989</v>
      </c>
      <c r="F2" s="58">
        <v>75000000</v>
      </c>
      <c r="G2" s="61">
        <f>SUM(C2:F2)</f>
        <v>401876550</v>
      </c>
    </row>
    <row r="3" spans="1:7">
      <c r="A3" s="59">
        <v>2</v>
      </c>
      <c r="B3" s="60">
        <v>44835</v>
      </c>
      <c r="C3" s="58">
        <v>389256709</v>
      </c>
      <c r="D3" s="67">
        <v>1472510</v>
      </c>
      <c r="E3" s="58">
        <v>6524423</v>
      </c>
      <c r="F3" s="58">
        <v>75000000</v>
      </c>
      <c r="G3" s="61">
        <f t="shared" ref="G3:G13" si="0">SUM(C3:F3)</f>
        <v>472253642</v>
      </c>
    </row>
    <row r="4" spans="1:7">
      <c r="A4" s="59">
        <v>3</v>
      </c>
      <c r="B4" s="60">
        <v>44866</v>
      </c>
      <c r="C4" s="58">
        <v>381613570</v>
      </c>
      <c r="D4" s="68">
        <v>1480010</v>
      </c>
      <c r="E4" s="58">
        <v>6590399</v>
      </c>
      <c r="F4" s="58">
        <v>75000000</v>
      </c>
      <c r="G4" s="61">
        <f t="shared" si="0"/>
        <v>464683979</v>
      </c>
    </row>
    <row r="5" spans="1:7">
      <c r="A5" s="59">
        <v>4</v>
      </c>
      <c r="B5" s="60">
        <v>44896</v>
      </c>
      <c r="C5" s="58">
        <v>365721643</v>
      </c>
      <c r="D5" s="69">
        <v>1472510</v>
      </c>
      <c r="E5" s="58">
        <v>6561233</v>
      </c>
      <c r="F5" s="58">
        <v>75000000</v>
      </c>
      <c r="G5" s="61">
        <f t="shared" si="0"/>
        <v>448755386</v>
      </c>
    </row>
    <row r="6" spans="1:7">
      <c r="A6" s="59">
        <v>5</v>
      </c>
      <c r="B6" s="60">
        <v>44927</v>
      </c>
      <c r="C6" s="58">
        <v>300822231</v>
      </c>
      <c r="D6" s="68">
        <v>1730510</v>
      </c>
      <c r="E6" s="58">
        <v>6509213</v>
      </c>
      <c r="F6" s="58">
        <v>75000000</v>
      </c>
      <c r="G6" s="61">
        <f t="shared" si="0"/>
        <v>384061954</v>
      </c>
    </row>
    <row r="7" spans="1:7">
      <c r="A7" s="59">
        <v>6</v>
      </c>
      <c r="B7" s="60">
        <v>44958</v>
      </c>
      <c r="C7" s="58">
        <v>275353977</v>
      </c>
      <c r="D7" s="68">
        <v>1730510</v>
      </c>
      <c r="E7" s="58">
        <v>6474283</v>
      </c>
      <c r="F7" s="58">
        <v>75000000</v>
      </c>
      <c r="G7" s="61">
        <f t="shared" si="0"/>
        <v>358558770</v>
      </c>
    </row>
    <row r="8" spans="1:7">
      <c r="A8" s="59">
        <v>7</v>
      </c>
      <c r="B8" s="60">
        <v>44986</v>
      </c>
      <c r="C8" s="58">
        <v>254907467</v>
      </c>
      <c r="D8" s="70">
        <v>1730510</v>
      </c>
      <c r="E8" s="58">
        <v>6590740</v>
      </c>
      <c r="F8" s="58">
        <v>82000000</v>
      </c>
      <c r="G8" s="61">
        <f t="shared" si="0"/>
        <v>345228717</v>
      </c>
    </row>
    <row r="9" spans="1:7">
      <c r="A9" s="59">
        <v>8</v>
      </c>
      <c r="B9" s="60">
        <v>45017</v>
      </c>
      <c r="C9" s="58">
        <v>350059402</v>
      </c>
      <c r="D9" s="70">
        <v>1730510</v>
      </c>
      <c r="E9" s="58">
        <v>6596415</v>
      </c>
      <c r="F9" s="58">
        <v>82000000</v>
      </c>
      <c r="G9" s="61">
        <f t="shared" si="0"/>
        <v>440386327</v>
      </c>
    </row>
    <row r="10" spans="1:7">
      <c r="A10" s="59">
        <v>9</v>
      </c>
      <c r="B10" s="60">
        <v>45047</v>
      </c>
      <c r="C10" s="58">
        <v>213712763</v>
      </c>
      <c r="D10" s="70">
        <v>1730510</v>
      </c>
      <c r="E10" s="58">
        <v>6427747</v>
      </c>
      <c r="F10" s="58">
        <v>82000000</v>
      </c>
      <c r="G10" s="61">
        <f t="shared" si="0"/>
        <v>303871020</v>
      </c>
    </row>
    <row r="11" spans="1:7">
      <c r="A11" s="59">
        <v>10</v>
      </c>
      <c r="B11" s="60">
        <v>45078</v>
      </c>
      <c r="C11" s="58">
        <v>374687480</v>
      </c>
      <c r="D11" s="70">
        <v>1730510</v>
      </c>
      <c r="E11" s="58">
        <v>6521558</v>
      </c>
      <c r="F11" s="58">
        <v>82000000</v>
      </c>
      <c r="G11" s="61">
        <f t="shared" si="0"/>
        <v>464939548</v>
      </c>
    </row>
    <row r="12" spans="1:7">
      <c r="A12" s="59">
        <v>11</v>
      </c>
      <c r="B12" s="60">
        <v>45108</v>
      </c>
      <c r="C12" s="58">
        <v>350465090</v>
      </c>
      <c r="D12" s="70">
        <v>1730510</v>
      </c>
      <c r="E12" s="58">
        <v>6487851</v>
      </c>
      <c r="F12" s="58">
        <v>82000000</v>
      </c>
      <c r="G12" s="61">
        <f t="shared" si="0"/>
        <v>440683451</v>
      </c>
    </row>
    <row r="13" spans="1:7">
      <c r="A13" s="59">
        <v>12</v>
      </c>
      <c r="B13" s="60">
        <v>45139</v>
      </c>
      <c r="C13" s="58">
        <v>339875355</v>
      </c>
      <c r="D13" s="70">
        <v>1730510</v>
      </c>
      <c r="E13" s="58">
        <v>6446592</v>
      </c>
      <c r="F13" s="58">
        <v>82000000</v>
      </c>
      <c r="G13" s="61">
        <f t="shared" si="0"/>
        <v>430052457</v>
      </c>
    </row>
    <row r="14" spans="1:7">
      <c r="A14" s="64"/>
      <c r="B14" s="375" t="s">
        <v>748</v>
      </c>
      <c r="C14" s="375"/>
      <c r="D14" s="375"/>
      <c r="E14" s="375"/>
      <c r="F14" s="375"/>
      <c r="G14" s="65">
        <f>SUM(G2:G13)</f>
        <v>4955351801</v>
      </c>
    </row>
  </sheetData>
  <mergeCells count="1">
    <mergeCell ref="B14:F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6D8C0-FF53-45CD-B7C6-6833414C1096}">
  <dimension ref="A1:C23"/>
  <sheetViews>
    <sheetView topLeftCell="A13" workbookViewId="0">
      <selection activeCell="G8" sqref="G8"/>
    </sheetView>
  </sheetViews>
  <sheetFormatPr defaultRowHeight="14.5"/>
  <cols>
    <col min="1" max="1" width="4.54296875" customWidth="1"/>
    <col min="2" max="2" width="49.1796875" bestFit="1" customWidth="1"/>
    <col min="3" max="3" width="17" customWidth="1"/>
  </cols>
  <sheetData>
    <row r="1" spans="1:3" ht="21">
      <c r="A1" s="95" t="s">
        <v>749</v>
      </c>
      <c r="B1" s="95"/>
      <c r="C1" s="96"/>
    </row>
    <row r="2" spans="1:3">
      <c r="A2" s="97"/>
      <c r="B2" s="97"/>
      <c r="C2" s="98"/>
    </row>
    <row r="3" spans="1:3" ht="29">
      <c r="A3" s="99" t="s">
        <v>612</v>
      </c>
      <c r="B3" s="99" t="s">
        <v>750</v>
      </c>
      <c r="C3" s="100" t="s">
        <v>751</v>
      </c>
    </row>
    <row r="4" spans="1:3">
      <c r="A4" s="101" t="s">
        <v>752</v>
      </c>
      <c r="B4" s="101"/>
      <c r="C4" s="102"/>
    </row>
    <row r="5" spans="1:3">
      <c r="A5" s="77">
        <v>1</v>
      </c>
      <c r="B5" s="77" t="s">
        <v>753</v>
      </c>
      <c r="C5" s="103">
        <f>'1. BTL PRASARANA-GEDUNG'!H51</f>
        <v>1427718750</v>
      </c>
    </row>
    <row r="6" spans="1:3">
      <c r="A6" s="77">
        <v>2</v>
      </c>
      <c r="B6" s="77" t="s">
        <v>754</v>
      </c>
      <c r="C6" s="103">
        <f>'2. BTL-SARANA'!G1602</f>
        <v>3005688000</v>
      </c>
    </row>
    <row r="7" spans="1:3">
      <c r="A7" s="77"/>
      <c r="B7" s="77"/>
      <c r="C7" s="103"/>
    </row>
    <row r="8" spans="1:3">
      <c r="A8" s="104" t="s">
        <v>755</v>
      </c>
      <c r="B8" s="77"/>
      <c r="C8" s="103"/>
    </row>
    <row r="9" spans="1:3">
      <c r="A9" s="77">
        <v>1</v>
      </c>
      <c r="B9" s="77" t="s">
        <v>756</v>
      </c>
      <c r="C9" s="103">
        <f>'3. BTL-SDM'!E7</f>
        <v>9544343470.4722004</v>
      </c>
    </row>
    <row r="10" spans="1:3">
      <c r="A10" s="77">
        <v>2</v>
      </c>
      <c r="B10" s="77" t="s">
        <v>757</v>
      </c>
      <c r="C10" s="103">
        <f>'4. BTL-BHP'!F116</f>
        <v>197590000</v>
      </c>
    </row>
    <row r="11" spans="1:3">
      <c r="A11" s="77">
        <v>3</v>
      </c>
      <c r="B11" s="77" t="s">
        <v>758</v>
      </c>
      <c r="C11" s="103">
        <f>'BTL-UMUM'!G14</f>
        <v>4955351801</v>
      </c>
    </row>
    <row r="12" spans="1:3">
      <c r="A12" s="77"/>
      <c r="B12" s="77"/>
      <c r="C12" s="103"/>
    </row>
    <row r="13" spans="1:3">
      <c r="A13" s="77"/>
      <c r="B13" s="77"/>
      <c r="C13" s="103"/>
    </row>
    <row r="14" spans="1:3">
      <c r="A14" s="104"/>
      <c r="B14" s="104" t="s">
        <v>759</v>
      </c>
      <c r="C14" s="105">
        <f>SUM(C5:C13)</f>
        <v>19130692021.472198</v>
      </c>
    </row>
    <row r="17" spans="1:3">
      <c r="A17" s="197" t="s">
        <v>612</v>
      </c>
      <c r="B17" s="197" t="s">
        <v>750</v>
      </c>
      <c r="C17" s="198" t="s">
        <v>10</v>
      </c>
    </row>
    <row r="18" spans="1:3">
      <c r="A18" s="192">
        <v>1</v>
      </c>
      <c r="B18" s="97" t="s">
        <v>1667</v>
      </c>
      <c r="C18" s="193">
        <v>1427718750</v>
      </c>
    </row>
    <row r="19" spans="1:3">
      <c r="A19" s="192">
        <v>2</v>
      </c>
      <c r="B19" s="97" t="s">
        <v>1668</v>
      </c>
      <c r="C19" s="193">
        <f>C6</f>
        <v>3005688000</v>
      </c>
    </row>
    <row r="20" spans="1:3">
      <c r="A20" s="192">
        <v>3</v>
      </c>
      <c r="B20" s="97" t="s">
        <v>1651</v>
      </c>
      <c r="C20" s="193">
        <v>9544343470.4722004</v>
      </c>
    </row>
    <row r="21" spans="1:3">
      <c r="A21" s="192">
        <v>4</v>
      </c>
      <c r="B21" s="97" t="s">
        <v>1669</v>
      </c>
      <c r="C21" s="193">
        <v>197590000</v>
      </c>
    </row>
    <row r="22" spans="1:3">
      <c r="A22" s="192">
        <v>5</v>
      </c>
      <c r="B22" s="97" t="s">
        <v>1670</v>
      </c>
      <c r="C22" s="193">
        <v>4955351801</v>
      </c>
    </row>
    <row r="23" spans="1:3">
      <c r="A23" s="194"/>
      <c r="B23" s="195" t="s">
        <v>759</v>
      </c>
      <c r="C23" s="196">
        <f>SUM(C18:C22)</f>
        <v>19130692021.472198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AB3E5-8336-4176-B624-E42315F44591}">
  <dimension ref="A2:H379"/>
  <sheetViews>
    <sheetView workbookViewId="0">
      <pane xSplit="1" ySplit="2" topLeftCell="B371" activePane="bottomRight" state="frozen"/>
      <selection pane="topRight" activeCell="B1" sqref="B1"/>
      <selection pane="bottomLeft" activeCell="A3" sqref="A3"/>
      <selection pane="bottomRight" activeCell="B174" sqref="B174"/>
    </sheetView>
  </sheetViews>
  <sheetFormatPr defaultRowHeight="14.5"/>
  <cols>
    <col min="1" max="1" width="5.1796875" style="106" customWidth="1"/>
    <col min="2" max="2" width="39.453125" customWidth="1"/>
    <col min="3" max="3" width="11.81640625" customWidth="1"/>
    <col min="4" max="4" width="13.81640625" customWidth="1"/>
    <col min="6" max="6" width="10.54296875" customWidth="1"/>
  </cols>
  <sheetData>
    <row r="2" spans="1:6" ht="32" customHeight="1">
      <c r="A2" s="109" t="s">
        <v>760</v>
      </c>
      <c r="B2" s="109" t="s">
        <v>761</v>
      </c>
      <c r="C2" s="109" t="s">
        <v>762</v>
      </c>
      <c r="D2" s="109" t="s">
        <v>763</v>
      </c>
      <c r="E2" s="110" t="s">
        <v>1124</v>
      </c>
      <c r="F2" s="110" t="s">
        <v>4</v>
      </c>
    </row>
    <row r="3" spans="1:6">
      <c r="A3" s="106">
        <v>1</v>
      </c>
      <c r="B3" t="s">
        <v>764</v>
      </c>
      <c r="C3" t="s">
        <v>765</v>
      </c>
      <c r="D3" t="s">
        <v>1126</v>
      </c>
      <c r="E3">
        <v>5</v>
      </c>
      <c r="F3">
        <f>'JUMLAH MHS'!$E$2</f>
        <v>250</v>
      </c>
    </row>
    <row r="4" spans="1:6">
      <c r="A4" s="106">
        <v>2</v>
      </c>
      <c r="B4" t="s">
        <v>766</v>
      </c>
      <c r="C4" t="s">
        <v>767</v>
      </c>
      <c r="D4" t="s">
        <v>1126</v>
      </c>
      <c r="E4">
        <v>5</v>
      </c>
      <c r="F4">
        <f>'JUMLAH MHS'!$E$2</f>
        <v>250</v>
      </c>
    </row>
    <row r="5" spans="1:6">
      <c r="A5" s="106">
        <v>3</v>
      </c>
      <c r="B5" t="s">
        <v>768</v>
      </c>
      <c r="C5" t="s">
        <v>769</v>
      </c>
      <c r="D5" t="s">
        <v>1126</v>
      </c>
      <c r="E5">
        <v>5</v>
      </c>
      <c r="F5">
        <f>'JUMLAH MHS'!$E$2</f>
        <v>250</v>
      </c>
    </row>
    <row r="6" spans="1:6">
      <c r="A6" s="106">
        <v>4</v>
      </c>
      <c r="B6" t="s">
        <v>770</v>
      </c>
      <c r="C6" t="s">
        <v>771</v>
      </c>
      <c r="D6" t="s">
        <v>1126</v>
      </c>
      <c r="E6">
        <v>5</v>
      </c>
      <c r="F6">
        <f>'JUMLAH MHS'!$E$2</f>
        <v>250</v>
      </c>
    </row>
    <row r="7" spans="1:6">
      <c r="A7" s="106">
        <v>5</v>
      </c>
      <c r="B7" t="s">
        <v>772</v>
      </c>
      <c r="C7" t="s">
        <v>773</v>
      </c>
      <c r="D7" t="s">
        <v>1127</v>
      </c>
      <c r="E7">
        <v>5</v>
      </c>
      <c r="F7">
        <f>'JUMLAH MHS'!$E$2</f>
        <v>250</v>
      </c>
    </row>
    <row r="8" spans="1:6">
      <c r="A8" s="106">
        <v>6</v>
      </c>
      <c r="B8" t="s">
        <v>774</v>
      </c>
      <c r="C8" t="s">
        <v>775</v>
      </c>
      <c r="D8" t="s">
        <v>1127</v>
      </c>
      <c r="E8">
        <v>5</v>
      </c>
      <c r="F8">
        <f>'JUMLAH MHS'!$E$2</f>
        <v>250</v>
      </c>
    </row>
    <row r="9" spans="1:6">
      <c r="A9" s="106">
        <v>7</v>
      </c>
      <c r="B9" t="s">
        <v>776</v>
      </c>
      <c r="C9" t="s">
        <v>777</v>
      </c>
      <c r="D9" t="s">
        <v>1127</v>
      </c>
      <c r="E9">
        <v>5</v>
      </c>
      <c r="F9">
        <f>'JUMLAH MHS'!$E$2</f>
        <v>250</v>
      </c>
    </row>
    <row r="10" spans="1:6">
      <c r="A10" s="106">
        <v>8</v>
      </c>
      <c r="B10" t="s">
        <v>778</v>
      </c>
      <c r="C10" t="s">
        <v>779</v>
      </c>
      <c r="D10" t="s">
        <v>1127</v>
      </c>
      <c r="E10">
        <v>5</v>
      </c>
      <c r="F10">
        <f>'JUMLAH MHS'!$E$2</f>
        <v>250</v>
      </c>
    </row>
    <row r="11" spans="1:6">
      <c r="A11" s="106">
        <v>9</v>
      </c>
      <c r="B11" t="s">
        <v>780</v>
      </c>
      <c r="C11" t="s">
        <v>781</v>
      </c>
      <c r="D11" t="s">
        <v>1128</v>
      </c>
      <c r="E11">
        <v>5</v>
      </c>
      <c r="F11">
        <f>'JUMLAH MHS'!$E$4</f>
        <v>221</v>
      </c>
    </row>
    <row r="12" spans="1:6">
      <c r="A12" s="106">
        <v>10</v>
      </c>
      <c r="B12" t="s">
        <v>782</v>
      </c>
      <c r="C12" t="s">
        <v>783</v>
      </c>
      <c r="D12" t="s">
        <v>1128</v>
      </c>
      <c r="E12">
        <v>5</v>
      </c>
      <c r="F12">
        <f>'JUMLAH MHS'!$E$4</f>
        <v>221</v>
      </c>
    </row>
    <row r="13" spans="1:6">
      <c r="A13" s="106">
        <v>11</v>
      </c>
      <c r="B13" t="s">
        <v>784</v>
      </c>
      <c r="C13" t="s">
        <v>785</v>
      </c>
      <c r="D13" t="s">
        <v>1128</v>
      </c>
      <c r="E13">
        <v>5</v>
      </c>
      <c r="F13">
        <f>'JUMLAH MHS'!$E$4</f>
        <v>221</v>
      </c>
    </row>
    <row r="14" spans="1:6">
      <c r="A14" s="106">
        <v>12</v>
      </c>
      <c r="B14" t="s">
        <v>786</v>
      </c>
      <c r="C14" t="s">
        <v>787</v>
      </c>
      <c r="D14" t="s">
        <v>1128</v>
      </c>
      <c r="E14">
        <v>5</v>
      </c>
      <c r="F14">
        <f>'JUMLAH MHS'!$E$4</f>
        <v>221</v>
      </c>
    </row>
    <row r="15" spans="1:6">
      <c r="A15" s="106">
        <v>13</v>
      </c>
      <c r="B15" t="s">
        <v>788</v>
      </c>
      <c r="C15" t="s">
        <v>789</v>
      </c>
      <c r="D15" t="s">
        <v>1129</v>
      </c>
      <c r="E15">
        <v>5</v>
      </c>
      <c r="F15">
        <f>'JUMLAH MHS'!$E$4</f>
        <v>221</v>
      </c>
    </row>
    <row r="16" spans="1:6">
      <c r="A16" s="106">
        <v>14</v>
      </c>
      <c r="B16" t="s">
        <v>790</v>
      </c>
      <c r="C16" t="s">
        <v>791</v>
      </c>
      <c r="D16" t="s">
        <v>1129</v>
      </c>
      <c r="E16">
        <v>5</v>
      </c>
      <c r="F16">
        <f>'JUMLAH MHS'!$E$4</f>
        <v>221</v>
      </c>
    </row>
    <row r="17" spans="1:6">
      <c r="A17" s="106">
        <v>15</v>
      </c>
      <c r="B17" t="s">
        <v>792</v>
      </c>
      <c r="C17" t="s">
        <v>793</v>
      </c>
      <c r="D17" t="s">
        <v>1129</v>
      </c>
      <c r="E17">
        <v>5</v>
      </c>
      <c r="F17">
        <f>'JUMLAH MHS'!$E$4</f>
        <v>221</v>
      </c>
    </row>
    <row r="18" spans="1:6">
      <c r="A18" s="106">
        <v>16</v>
      </c>
      <c r="B18" t="s">
        <v>794</v>
      </c>
      <c r="C18" t="s">
        <v>795</v>
      </c>
      <c r="D18" t="s">
        <v>1129</v>
      </c>
      <c r="E18">
        <v>5</v>
      </c>
      <c r="F18">
        <f>'JUMLAH MHS'!$E$4</f>
        <v>221</v>
      </c>
    </row>
    <row r="19" spans="1:6">
      <c r="A19" s="106">
        <v>17</v>
      </c>
      <c r="B19" t="s">
        <v>796</v>
      </c>
      <c r="C19" t="s">
        <v>797</v>
      </c>
      <c r="D19" t="s">
        <v>1130</v>
      </c>
      <c r="E19">
        <v>5</v>
      </c>
      <c r="F19">
        <f>'JUMLAH MHS'!$E$6</f>
        <v>195</v>
      </c>
    </row>
    <row r="20" spans="1:6">
      <c r="A20" s="106">
        <v>18</v>
      </c>
      <c r="B20" t="s">
        <v>798</v>
      </c>
      <c r="C20" t="s">
        <v>799</v>
      </c>
      <c r="D20" t="s">
        <v>1130</v>
      </c>
      <c r="E20">
        <v>5</v>
      </c>
      <c r="F20">
        <f>'JUMLAH MHS'!$E$6</f>
        <v>195</v>
      </c>
    </row>
    <row r="21" spans="1:6">
      <c r="A21" s="106">
        <v>19</v>
      </c>
      <c r="B21" t="s">
        <v>800</v>
      </c>
      <c r="C21" t="s">
        <v>801</v>
      </c>
      <c r="D21" t="s">
        <v>1130</v>
      </c>
      <c r="E21">
        <v>5</v>
      </c>
      <c r="F21">
        <f>'JUMLAH MHS'!$E$6</f>
        <v>195</v>
      </c>
    </row>
    <row r="22" spans="1:6">
      <c r="A22" s="106">
        <v>20</v>
      </c>
      <c r="B22" t="s">
        <v>802</v>
      </c>
      <c r="C22" t="s">
        <v>803</v>
      </c>
      <c r="D22" t="s">
        <v>1130</v>
      </c>
      <c r="E22">
        <v>5</v>
      </c>
      <c r="F22">
        <f>'JUMLAH MHS'!$E$6</f>
        <v>195</v>
      </c>
    </row>
    <row r="23" spans="1:6">
      <c r="A23" s="106">
        <v>21</v>
      </c>
      <c r="B23" t="s">
        <v>804</v>
      </c>
      <c r="C23" t="s">
        <v>805</v>
      </c>
      <c r="D23" t="s">
        <v>1131</v>
      </c>
      <c r="E23">
        <v>5</v>
      </c>
      <c r="F23">
        <f>'JUMLAH MHS'!$E$6</f>
        <v>195</v>
      </c>
    </row>
    <row r="24" spans="1:6">
      <c r="A24" s="106">
        <v>22</v>
      </c>
      <c r="B24" t="s">
        <v>806</v>
      </c>
      <c r="C24" t="s">
        <v>807</v>
      </c>
      <c r="D24" t="s">
        <v>1131</v>
      </c>
      <c r="E24">
        <v>5</v>
      </c>
      <c r="F24">
        <f>'JUMLAH MHS'!$E$6</f>
        <v>195</v>
      </c>
    </row>
    <row r="25" spans="1:6">
      <c r="A25" s="106">
        <v>23</v>
      </c>
      <c r="B25" t="s">
        <v>808</v>
      </c>
      <c r="C25" t="s">
        <v>809</v>
      </c>
      <c r="D25" t="s">
        <v>1131</v>
      </c>
      <c r="E25">
        <v>5</v>
      </c>
      <c r="F25">
        <f>'JUMLAH MHS'!$E$6</f>
        <v>195</v>
      </c>
    </row>
    <row r="26" spans="1:6">
      <c r="A26" s="106">
        <v>24</v>
      </c>
      <c r="B26" t="s">
        <v>810</v>
      </c>
      <c r="C26" t="s">
        <v>811</v>
      </c>
      <c r="D26" t="s">
        <v>1131</v>
      </c>
      <c r="E26">
        <v>5</v>
      </c>
      <c r="F26">
        <f>'JUMLAH MHS'!$E$6</f>
        <v>195</v>
      </c>
    </row>
    <row r="27" spans="1:6">
      <c r="A27" s="106">
        <v>25</v>
      </c>
      <c r="B27" t="s">
        <v>812</v>
      </c>
      <c r="C27" t="s">
        <v>813</v>
      </c>
      <c r="D27" t="s">
        <v>1132</v>
      </c>
      <c r="E27">
        <v>5</v>
      </c>
      <c r="F27">
        <f>'JUMLAH MHS'!$F$8</f>
        <v>0</v>
      </c>
    </row>
    <row r="28" spans="1:6">
      <c r="A28" s="106">
        <v>26</v>
      </c>
      <c r="B28" t="s">
        <v>814</v>
      </c>
      <c r="C28" t="s">
        <v>815</v>
      </c>
      <c r="D28" t="s">
        <v>1132</v>
      </c>
      <c r="E28">
        <v>5</v>
      </c>
      <c r="F28">
        <f>'JUMLAH MHS'!$F$8</f>
        <v>0</v>
      </c>
    </row>
    <row r="29" spans="1:6">
      <c r="A29" s="106">
        <v>27</v>
      </c>
      <c r="B29" t="s">
        <v>816</v>
      </c>
      <c r="C29" t="s">
        <v>817</v>
      </c>
      <c r="D29" t="s">
        <v>1132</v>
      </c>
      <c r="E29">
        <v>5</v>
      </c>
      <c r="F29">
        <f>'JUMLAH MHS'!$F$8</f>
        <v>0</v>
      </c>
    </row>
    <row r="30" spans="1:6">
      <c r="A30" s="106">
        <v>28</v>
      </c>
      <c r="B30" t="s">
        <v>818</v>
      </c>
      <c r="C30" t="s">
        <v>819</v>
      </c>
      <c r="D30" t="s">
        <v>1132</v>
      </c>
      <c r="E30">
        <v>5</v>
      </c>
      <c r="F30">
        <f>'JUMLAH MHS'!$F$8</f>
        <v>0</v>
      </c>
    </row>
    <row r="31" spans="1:6">
      <c r="A31" s="106">
        <v>29</v>
      </c>
      <c r="B31" t="s">
        <v>820</v>
      </c>
      <c r="C31" t="s">
        <v>821</v>
      </c>
      <c r="D31" t="s">
        <v>1126</v>
      </c>
      <c r="E31">
        <v>9</v>
      </c>
      <c r="F31">
        <f>'JUMLAH MHS'!$E$2</f>
        <v>250</v>
      </c>
    </row>
    <row r="32" spans="1:6">
      <c r="A32" s="106">
        <v>30</v>
      </c>
      <c r="B32" t="s">
        <v>822</v>
      </c>
      <c r="C32" t="s">
        <v>823</v>
      </c>
      <c r="D32" t="s">
        <v>1126</v>
      </c>
      <c r="E32">
        <v>9</v>
      </c>
      <c r="F32">
        <f>'JUMLAH MHS'!$E$2</f>
        <v>250</v>
      </c>
    </row>
    <row r="33" spans="1:6">
      <c r="A33" s="106">
        <v>31</v>
      </c>
      <c r="B33" t="s">
        <v>824</v>
      </c>
      <c r="C33" t="s">
        <v>825</v>
      </c>
      <c r="D33" t="s">
        <v>1126</v>
      </c>
      <c r="E33">
        <v>9</v>
      </c>
      <c r="F33">
        <f>'JUMLAH MHS'!$E$2</f>
        <v>250</v>
      </c>
    </row>
    <row r="34" spans="1:6">
      <c r="A34" s="106">
        <v>32</v>
      </c>
      <c r="B34" t="s">
        <v>826</v>
      </c>
      <c r="C34" t="s">
        <v>827</v>
      </c>
      <c r="D34" t="s">
        <v>1126</v>
      </c>
      <c r="E34">
        <v>9</v>
      </c>
      <c r="F34">
        <f>'JUMLAH MHS'!$E$2</f>
        <v>250</v>
      </c>
    </row>
    <row r="35" spans="1:6">
      <c r="A35" s="106">
        <v>33</v>
      </c>
      <c r="B35" t="s">
        <v>828</v>
      </c>
      <c r="C35" t="s">
        <v>829</v>
      </c>
      <c r="D35" t="s">
        <v>1126</v>
      </c>
      <c r="E35">
        <v>9</v>
      </c>
      <c r="F35">
        <f>'JUMLAH MHS'!$E$2</f>
        <v>250</v>
      </c>
    </row>
    <row r="36" spans="1:6">
      <c r="A36" s="106">
        <v>34</v>
      </c>
      <c r="B36" t="s">
        <v>830</v>
      </c>
      <c r="C36" t="s">
        <v>831</v>
      </c>
      <c r="D36" t="s">
        <v>1126</v>
      </c>
      <c r="E36">
        <v>9</v>
      </c>
      <c r="F36">
        <f>'JUMLAH MHS'!$E$2</f>
        <v>250</v>
      </c>
    </row>
    <row r="37" spans="1:6">
      <c r="A37" s="106">
        <v>35</v>
      </c>
      <c r="B37" t="s">
        <v>832</v>
      </c>
      <c r="C37" t="s">
        <v>833</v>
      </c>
      <c r="D37" t="s">
        <v>1126</v>
      </c>
      <c r="E37">
        <v>9</v>
      </c>
      <c r="F37">
        <f>'JUMLAH MHS'!$E$2</f>
        <v>250</v>
      </c>
    </row>
    <row r="38" spans="1:6">
      <c r="A38" s="106">
        <v>36</v>
      </c>
      <c r="B38" t="s">
        <v>834</v>
      </c>
      <c r="C38" t="s">
        <v>835</v>
      </c>
      <c r="D38" t="s">
        <v>1126</v>
      </c>
      <c r="E38">
        <v>9</v>
      </c>
      <c r="F38">
        <f>'JUMLAH MHS'!$E$2</f>
        <v>250</v>
      </c>
    </row>
    <row r="39" spans="1:6">
      <c r="A39" s="106">
        <v>37</v>
      </c>
      <c r="B39" t="s">
        <v>836</v>
      </c>
      <c r="C39" t="s">
        <v>837</v>
      </c>
      <c r="D39" t="s">
        <v>1126</v>
      </c>
      <c r="E39">
        <v>9</v>
      </c>
      <c r="F39">
        <f>'JUMLAH MHS'!$E$2</f>
        <v>250</v>
      </c>
    </row>
    <row r="40" spans="1:6">
      <c r="A40" s="106">
        <v>38</v>
      </c>
      <c r="B40" t="s">
        <v>838</v>
      </c>
      <c r="C40" t="s">
        <v>839</v>
      </c>
      <c r="D40" t="s">
        <v>1126</v>
      </c>
      <c r="E40">
        <v>9</v>
      </c>
      <c r="F40">
        <f>'JUMLAH MHS'!$E$2</f>
        <v>250</v>
      </c>
    </row>
    <row r="41" spans="1:6">
      <c r="A41" s="106">
        <v>39</v>
      </c>
      <c r="B41" t="s">
        <v>840</v>
      </c>
      <c r="C41" t="s">
        <v>841</v>
      </c>
      <c r="D41" t="s">
        <v>1126</v>
      </c>
      <c r="E41">
        <v>9</v>
      </c>
      <c r="F41">
        <f>'JUMLAH MHS'!$E$2</f>
        <v>250</v>
      </c>
    </row>
    <row r="42" spans="1:6">
      <c r="A42" s="106">
        <v>40</v>
      </c>
      <c r="B42" t="s">
        <v>842</v>
      </c>
      <c r="C42" t="s">
        <v>843</v>
      </c>
      <c r="D42" t="s">
        <v>1126</v>
      </c>
      <c r="E42">
        <v>9</v>
      </c>
      <c r="F42">
        <f>'JUMLAH MHS'!$E$2</f>
        <v>250</v>
      </c>
    </row>
    <row r="43" spans="1:6">
      <c r="A43" s="106">
        <v>41</v>
      </c>
      <c r="B43" t="s">
        <v>844</v>
      </c>
      <c r="C43" t="s">
        <v>845</v>
      </c>
      <c r="D43" t="s">
        <v>1126</v>
      </c>
      <c r="E43">
        <v>9</v>
      </c>
      <c r="F43">
        <f>'JUMLAH MHS'!$E$2</f>
        <v>250</v>
      </c>
    </row>
    <row r="44" spans="1:6">
      <c r="A44" s="106">
        <v>42</v>
      </c>
      <c r="B44" t="s">
        <v>846</v>
      </c>
      <c r="C44" t="s">
        <v>847</v>
      </c>
      <c r="D44" t="s">
        <v>1126</v>
      </c>
      <c r="E44">
        <v>9</v>
      </c>
      <c r="F44">
        <f>'JUMLAH MHS'!$E$2</f>
        <v>250</v>
      </c>
    </row>
    <row r="45" spans="1:6">
      <c r="A45" s="106">
        <v>43</v>
      </c>
      <c r="B45" t="s">
        <v>848</v>
      </c>
      <c r="C45" t="s">
        <v>849</v>
      </c>
      <c r="D45" t="s">
        <v>1126</v>
      </c>
      <c r="E45">
        <v>9</v>
      </c>
      <c r="F45">
        <f>'JUMLAH MHS'!$E$2</f>
        <v>250</v>
      </c>
    </row>
    <row r="46" spans="1:6">
      <c r="A46" s="106">
        <v>44</v>
      </c>
      <c r="B46" t="s">
        <v>850</v>
      </c>
      <c r="C46" t="s">
        <v>851</v>
      </c>
      <c r="D46" t="s">
        <v>1126</v>
      </c>
      <c r="E46">
        <v>2.5</v>
      </c>
      <c r="F46">
        <f>'JUMLAH MHS'!$E$2</f>
        <v>250</v>
      </c>
    </row>
    <row r="47" spans="1:6">
      <c r="A47" s="106">
        <v>45</v>
      </c>
      <c r="B47" t="s">
        <v>852</v>
      </c>
      <c r="C47" t="s">
        <v>853</v>
      </c>
      <c r="D47" t="s">
        <v>1126</v>
      </c>
      <c r="E47">
        <v>2.5</v>
      </c>
      <c r="F47">
        <f>'JUMLAH MHS'!$E$2</f>
        <v>250</v>
      </c>
    </row>
    <row r="48" spans="1:6">
      <c r="A48" s="106">
        <v>46</v>
      </c>
      <c r="B48" t="s">
        <v>854</v>
      </c>
      <c r="C48" t="s">
        <v>855</v>
      </c>
      <c r="D48" t="s">
        <v>1126</v>
      </c>
      <c r="E48">
        <v>2.5</v>
      </c>
      <c r="F48">
        <f>'JUMLAH MHS'!$E$2</f>
        <v>250</v>
      </c>
    </row>
    <row r="49" spans="1:6">
      <c r="A49" s="106">
        <v>47</v>
      </c>
      <c r="B49" t="s">
        <v>856</v>
      </c>
      <c r="C49" t="s">
        <v>857</v>
      </c>
      <c r="D49" t="s">
        <v>1126</v>
      </c>
      <c r="E49">
        <v>2.5</v>
      </c>
      <c r="F49">
        <f>'JUMLAH MHS'!$E$2</f>
        <v>250</v>
      </c>
    </row>
    <row r="50" spans="1:6">
      <c r="A50" s="106">
        <v>48</v>
      </c>
      <c r="B50" t="s">
        <v>858</v>
      </c>
      <c r="C50" t="s">
        <v>859</v>
      </c>
      <c r="D50" t="s">
        <v>1126</v>
      </c>
      <c r="E50">
        <v>2.5</v>
      </c>
      <c r="F50">
        <f>'JUMLAH MHS'!$E$2</f>
        <v>250</v>
      </c>
    </row>
    <row r="51" spans="1:6">
      <c r="A51" s="106">
        <v>49</v>
      </c>
      <c r="B51" t="s">
        <v>860</v>
      </c>
      <c r="C51" t="s">
        <v>861</v>
      </c>
      <c r="D51" t="s">
        <v>1126</v>
      </c>
      <c r="E51">
        <f>2*14</f>
        <v>28</v>
      </c>
      <c r="F51">
        <f>'JUMLAH MHS'!$E$2</f>
        <v>250</v>
      </c>
    </row>
    <row r="52" spans="1:6">
      <c r="A52" s="106">
        <v>50</v>
      </c>
      <c r="B52" t="s">
        <v>862</v>
      </c>
      <c r="C52" t="s">
        <v>863</v>
      </c>
      <c r="D52" t="s">
        <v>1126</v>
      </c>
      <c r="E52">
        <f t="shared" ref="E52:E54" si="0">2*14</f>
        <v>28</v>
      </c>
      <c r="F52">
        <f>'JUMLAH MHS'!$E$2</f>
        <v>250</v>
      </c>
    </row>
    <row r="53" spans="1:6">
      <c r="A53" s="106">
        <v>51</v>
      </c>
      <c r="B53" t="s">
        <v>864</v>
      </c>
      <c r="C53" t="s">
        <v>865</v>
      </c>
      <c r="D53" t="s">
        <v>1126</v>
      </c>
      <c r="E53">
        <f t="shared" si="0"/>
        <v>28</v>
      </c>
      <c r="F53">
        <f>'JUMLAH MHS'!$E$2</f>
        <v>250</v>
      </c>
    </row>
    <row r="54" spans="1:6">
      <c r="A54" s="106">
        <v>52</v>
      </c>
      <c r="B54" t="s">
        <v>866</v>
      </c>
      <c r="C54" t="s">
        <v>867</v>
      </c>
      <c r="D54" t="s">
        <v>1126</v>
      </c>
      <c r="E54">
        <f t="shared" si="0"/>
        <v>28</v>
      </c>
      <c r="F54">
        <f>'JUMLAH MHS'!$E$2</f>
        <v>250</v>
      </c>
    </row>
    <row r="55" spans="1:6">
      <c r="A55" s="106">
        <v>53</v>
      </c>
      <c r="B55" t="s">
        <v>868</v>
      </c>
      <c r="C55" t="s">
        <v>869</v>
      </c>
      <c r="D55" t="s">
        <v>1126</v>
      </c>
      <c r="E55">
        <f>3*8</f>
        <v>24</v>
      </c>
      <c r="F55">
        <f>'JUMLAH MHS'!$E$2</f>
        <v>250</v>
      </c>
    </row>
    <row r="56" spans="1:6">
      <c r="A56" s="106">
        <v>54</v>
      </c>
      <c r="B56" t="s">
        <v>870</v>
      </c>
      <c r="C56" t="s">
        <v>871</v>
      </c>
      <c r="D56" t="s">
        <v>1126</v>
      </c>
      <c r="E56">
        <f>3*8</f>
        <v>24</v>
      </c>
      <c r="F56">
        <f>'JUMLAH MHS'!$E$2</f>
        <v>250</v>
      </c>
    </row>
    <row r="57" spans="1:6">
      <c r="A57" s="106">
        <v>55</v>
      </c>
      <c r="B57" t="s">
        <v>872</v>
      </c>
      <c r="C57" t="s">
        <v>873</v>
      </c>
      <c r="D57" t="s">
        <v>1126</v>
      </c>
      <c r="E57">
        <v>3</v>
      </c>
      <c r="F57">
        <f>'JUMLAH MHS'!$E$2</f>
        <v>250</v>
      </c>
    </row>
    <row r="58" spans="1:6">
      <c r="A58" s="106">
        <v>56</v>
      </c>
      <c r="B58" t="s">
        <v>874</v>
      </c>
      <c r="C58" t="s">
        <v>875</v>
      </c>
      <c r="D58" t="s">
        <v>1126</v>
      </c>
      <c r="E58">
        <v>3</v>
      </c>
      <c r="F58">
        <f>F57/2</f>
        <v>125</v>
      </c>
    </row>
    <row r="59" spans="1:6">
      <c r="A59" s="106">
        <v>57</v>
      </c>
      <c r="B59" t="s">
        <v>876</v>
      </c>
      <c r="C59" t="s">
        <v>877</v>
      </c>
      <c r="D59" t="s">
        <v>1126</v>
      </c>
      <c r="E59">
        <v>3</v>
      </c>
      <c r="F59">
        <v>75</v>
      </c>
    </row>
    <row r="60" spans="1:6">
      <c r="A60" s="106">
        <v>58</v>
      </c>
      <c r="B60" t="s">
        <v>878</v>
      </c>
      <c r="C60" t="s">
        <v>879</v>
      </c>
      <c r="D60" t="s">
        <v>1126</v>
      </c>
      <c r="E60">
        <v>3</v>
      </c>
      <c r="F60">
        <f>'JUMLAH MHS'!$E$2</f>
        <v>250</v>
      </c>
    </row>
    <row r="61" spans="1:6">
      <c r="A61" s="106">
        <v>59</v>
      </c>
      <c r="B61" t="s">
        <v>880</v>
      </c>
      <c r="C61" t="s">
        <v>881</v>
      </c>
      <c r="D61" t="s">
        <v>1126</v>
      </c>
      <c r="E61">
        <v>3</v>
      </c>
      <c r="F61">
        <v>125</v>
      </c>
    </row>
    <row r="62" spans="1:6">
      <c r="A62" s="106">
        <v>60</v>
      </c>
      <c r="B62" t="s">
        <v>882</v>
      </c>
      <c r="C62" t="s">
        <v>883</v>
      </c>
      <c r="D62" t="s">
        <v>1126</v>
      </c>
      <c r="E62">
        <v>3</v>
      </c>
      <c r="F62">
        <v>75</v>
      </c>
    </row>
    <row r="63" spans="1:6">
      <c r="A63" s="106">
        <v>61</v>
      </c>
      <c r="B63" t="s">
        <v>878</v>
      </c>
      <c r="C63" t="s">
        <v>884</v>
      </c>
      <c r="D63" t="s">
        <v>1126</v>
      </c>
      <c r="E63">
        <v>3</v>
      </c>
      <c r="F63">
        <f>'JUMLAH MHS'!$E$2</f>
        <v>250</v>
      </c>
    </row>
    <row r="64" spans="1:6">
      <c r="A64" s="106">
        <v>62</v>
      </c>
      <c r="B64" t="s">
        <v>880</v>
      </c>
      <c r="C64" t="s">
        <v>885</v>
      </c>
      <c r="D64" t="s">
        <v>1126</v>
      </c>
      <c r="E64">
        <v>3</v>
      </c>
      <c r="F64">
        <v>125</v>
      </c>
    </row>
    <row r="65" spans="1:6">
      <c r="A65" s="106">
        <v>63</v>
      </c>
      <c r="B65" t="s">
        <v>882</v>
      </c>
      <c r="C65" t="s">
        <v>886</v>
      </c>
      <c r="D65" t="s">
        <v>1126</v>
      </c>
      <c r="E65">
        <v>3</v>
      </c>
      <c r="F65">
        <v>75</v>
      </c>
    </row>
    <row r="66" spans="1:6">
      <c r="A66" s="106">
        <v>64</v>
      </c>
      <c r="B66" t="s">
        <v>887</v>
      </c>
      <c r="C66" t="s">
        <v>888</v>
      </c>
      <c r="D66" t="s">
        <v>1126</v>
      </c>
      <c r="E66">
        <v>3</v>
      </c>
      <c r="F66">
        <f>'JUMLAH MHS'!$E$2</f>
        <v>250</v>
      </c>
    </row>
    <row r="67" spans="1:6">
      <c r="A67" s="106">
        <v>65</v>
      </c>
      <c r="B67" t="s">
        <v>889</v>
      </c>
      <c r="C67" t="s">
        <v>890</v>
      </c>
      <c r="D67" t="s">
        <v>1126</v>
      </c>
      <c r="E67">
        <v>3</v>
      </c>
      <c r="F67">
        <v>125</v>
      </c>
    </row>
    <row r="68" spans="1:6">
      <c r="A68" s="106">
        <v>66</v>
      </c>
      <c r="B68" t="s">
        <v>891</v>
      </c>
      <c r="C68" t="s">
        <v>892</v>
      </c>
      <c r="D68" t="s">
        <v>1126</v>
      </c>
      <c r="E68">
        <v>3</v>
      </c>
      <c r="F68">
        <v>75</v>
      </c>
    </row>
    <row r="69" spans="1:6">
      <c r="A69" s="106">
        <v>67</v>
      </c>
      <c r="B69" t="s">
        <v>893</v>
      </c>
      <c r="C69" t="s">
        <v>894</v>
      </c>
      <c r="D69" t="s">
        <v>1126</v>
      </c>
      <c r="E69">
        <v>3</v>
      </c>
      <c r="F69">
        <f>'JUMLAH MHS'!$E$2</f>
        <v>250</v>
      </c>
    </row>
    <row r="70" spans="1:6">
      <c r="A70" s="106">
        <v>68</v>
      </c>
      <c r="B70" t="s">
        <v>895</v>
      </c>
      <c r="C70" t="s">
        <v>896</v>
      </c>
      <c r="D70" t="s">
        <v>1126</v>
      </c>
      <c r="E70">
        <v>3</v>
      </c>
      <c r="F70">
        <v>125</v>
      </c>
    </row>
    <row r="71" spans="1:6">
      <c r="A71" s="106">
        <v>69</v>
      </c>
      <c r="B71" t="s">
        <v>897</v>
      </c>
      <c r="C71" t="s">
        <v>898</v>
      </c>
      <c r="D71" t="s">
        <v>1126</v>
      </c>
      <c r="E71">
        <v>3</v>
      </c>
      <c r="F71">
        <v>75</v>
      </c>
    </row>
    <row r="72" spans="1:6">
      <c r="A72" s="106">
        <v>70</v>
      </c>
      <c r="B72" t="s">
        <v>899</v>
      </c>
      <c r="C72" t="s">
        <v>900</v>
      </c>
      <c r="D72" t="s">
        <v>1126</v>
      </c>
      <c r="E72">
        <v>3</v>
      </c>
      <c r="F72">
        <f>'JUMLAH MHS'!$E$2</f>
        <v>250</v>
      </c>
    </row>
    <row r="73" spans="1:6">
      <c r="A73" s="106">
        <v>71</v>
      </c>
      <c r="B73" t="s">
        <v>901</v>
      </c>
      <c r="C73" t="s">
        <v>902</v>
      </c>
      <c r="D73" t="s">
        <v>1126</v>
      </c>
      <c r="E73">
        <v>3</v>
      </c>
      <c r="F73">
        <v>125</v>
      </c>
    </row>
    <row r="74" spans="1:6">
      <c r="A74" s="106">
        <v>72</v>
      </c>
      <c r="B74" t="s">
        <v>903</v>
      </c>
      <c r="C74" t="s">
        <v>904</v>
      </c>
      <c r="D74" t="s">
        <v>1126</v>
      </c>
      <c r="E74">
        <v>3</v>
      </c>
      <c r="F74">
        <v>75</v>
      </c>
    </row>
    <row r="75" spans="1:6">
      <c r="A75" s="106">
        <v>73</v>
      </c>
      <c r="B75" t="s">
        <v>905</v>
      </c>
      <c r="C75" t="s">
        <v>906</v>
      </c>
      <c r="D75" t="s">
        <v>1126</v>
      </c>
      <c r="E75" s="111">
        <v>8</v>
      </c>
      <c r="F75">
        <f>'JUMLAH MHS'!$E$2</f>
        <v>250</v>
      </c>
    </row>
    <row r="76" spans="1:6">
      <c r="A76" s="106">
        <v>74</v>
      </c>
      <c r="B76" t="s">
        <v>907</v>
      </c>
      <c r="C76" t="s">
        <v>908</v>
      </c>
      <c r="D76" t="s">
        <v>1126</v>
      </c>
      <c r="E76" s="111">
        <v>8</v>
      </c>
      <c r="F76">
        <v>125</v>
      </c>
    </row>
    <row r="77" spans="1:6">
      <c r="A77" s="106">
        <v>75</v>
      </c>
      <c r="B77" t="s">
        <v>909</v>
      </c>
      <c r="C77" t="s">
        <v>910</v>
      </c>
      <c r="D77" t="s">
        <v>1126</v>
      </c>
      <c r="E77" s="111">
        <v>8</v>
      </c>
      <c r="F77">
        <f>'JUMLAH MHS'!$E$2</f>
        <v>250</v>
      </c>
    </row>
    <row r="78" spans="1:6">
      <c r="A78" s="106">
        <v>76</v>
      </c>
      <c r="B78" t="s">
        <v>911</v>
      </c>
      <c r="C78" t="s">
        <v>912</v>
      </c>
      <c r="D78" t="s">
        <v>1126</v>
      </c>
      <c r="E78" s="111">
        <v>8</v>
      </c>
      <c r="F78">
        <v>125</v>
      </c>
    </row>
    <row r="79" spans="1:6">
      <c r="A79" s="106">
        <v>77</v>
      </c>
      <c r="B79" t="s">
        <v>913</v>
      </c>
      <c r="C79" t="s">
        <v>914</v>
      </c>
      <c r="D79" t="s">
        <v>1126</v>
      </c>
      <c r="E79" s="111">
        <v>8</v>
      </c>
      <c r="F79">
        <f>'JUMLAH MHS'!$E$2</f>
        <v>250</v>
      </c>
    </row>
    <row r="80" spans="1:6">
      <c r="A80" s="106">
        <v>78</v>
      </c>
      <c r="B80" t="s">
        <v>915</v>
      </c>
      <c r="C80" t="s">
        <v>916</v>
      </c>
      <c r="D80" t="s">
        <v>1126</v>
      </c>
      <c r="E80" s="111">
        <v>8</v>
      </c>
      <c r="F80">
        <v>125</v>
      </c>
    </row>
    <row r="81" spans="1:6">
      <c r="A81" s="106">
        <v>79</v>
      </c>
      <c r="B81" t="s">
        <v>917</v>
      </c>
      <c r="C81" t="s">
        <v>918</v>
      </c>
      <c r="D81" t="s">
        <v>1126</v>
      </c>
      <c r="E81">
        <v>3</v>
      </c>
      <c r="F81">
        <f>'JUMLAH MHS'!$E$2</f>
        <v>250</v>
      </c>
    </row>
    <row r="82" spans="1:6">
      <c r="A82" s="106">
        <v>80</v>
      </c>
      <c r="B82" t="s">
        <v>919</v>
      </c>
      <c r="C82" t="s">
        <v>920</v>
      </c>
      <c r="D82" t="s">
        <v>1126</v>
      </c>
      <c r="E82">
        <v>3</v>
      </c>
      <c r="F82">
        <f>'JUMLAH MHS'!$E$2</f>
        <v>250</v>
      </c>
    </row>
    <row r="83" spans="1:6">
      <c r="A83" s="106">
        <v>81</v>
      </c>
      <c r="B83" t="s">
        <v>921</v>
      </c>
      <c r="C83" t="s">
        <v>922</v>
      </c>
      <c r="D83" t="s">
        <v>1126</v>
      </c>
      <c r="E83">
        <v>8</v>
      </c>
      <c r="F83">
        <f>'JUMLAH MHS'!$E$2</f>
        <v>250</v>
      </c>
    </row>
    <row r="84" spans="1:6">
      <c r="A84" s="106">
        <v>82</v>
      </c>
      <c r="B84" t="s">
        <v>923</v>
      </c>
      <c r="C84" t="s">
        <v>924</v>
      </c>
      <c r="D84" t="s">
        <v>1126</v>
      </c>
      <c r="E84">
        <v>8</v>
      </c>
      <c r="F84">
        <v>125</v>
      </c>
    </row>
    <row r="85" spans="1:6">
      <c r="A85" s="106">
        <v>83</v>
      </c>
      <c r="B85" t="s">
        <v>925</v>
      </c>
      <c r="C85" t="s">
        <v>926</v>
      </c>
      <c r="D85" t="s">
        <v>1126</v>
      </c>
      <c r="E85">
        <v>2</v>
      </c>
      <c r="F85">
        <f>'JUMLAH MHS'!$E$2</f>
        <v>250</v>
      </c>
    </row>
    <row r="86" spans="1:6">
      <c r="A86" s="106">
        <v>84</v>
      </c>
      <c r="B86" t="s">
        <v>927</v>
      </c>
      <c r="C86" t="s">
        <v>928</v>
      </c>
      <c r="D86" t="s">
        <v>1126</v>
      </c>
      <c r="E86">
        <v>2</v>
      </c>
      <c r="F86">
        <f>'JUMLAH MHS'!$E$2</f>
        <v>250</v>
      </c>
    </row>
    <row r="87" spans="1:6">
      <c r="A87" s="106">
        <v>85</v>
      </c>
      <c r="B87" t="s">
        <v>929</v>
      </c>
      <c r="C87" t="s">
        <v>930</v>
      </c>
      <c r="D87" t="s">
        <v>1126</v>
      </c>
      <c r="E87">
        <v>2</v>
      </c>
      <c r="F87">
        <f>'JUMLAH MHS'!$E$2</f>
        <v>250</v>
      </c>
    </row>
    <row r="88" spans="1:6">
      <c r="A88" s="106">
        <v>86</v>
      </c>
      <c r="B88" t="s">
        <v>931</v>
      </c>
      <c r="C88" t="s">
        <v>932</v>
      </c>
      <c r="D88" t="s">
        <v>1126</v>
      </c>
      <c r="E88">
        <v>2</v>
      </c>
      <c r="F88">
        <f>'JUMLAH MHS'!$E$2</f>
        <v>250</v>
      </c>
    </row>
    <row r="89" spans="1:6">
      <c r="A89" s="106">
        <v>87</v>
      </c>
      <c r="B89" t="s">
        <v>933</v>
      </c>
      <c r="C89" t="s">
        <v>934</v>
      </c>
      <c r="D89" t="s">
        <v>1126</v>
      </c>
      <c r="E89">
        <v>2</v>
      </c>
      <c r="F89">
        <f>'JUMLAH MHS'!$E$2</f>
        <v>250</v>
      </c>
    </row>
    <row r="90" spans="1:6">
      <c r="A90" s="106">
        <v>88</v>
      </c>
      <c r="B90" t="s">
        <v>935</v>
      </c>
      <c r="C90" t="s">
        <v>936</v>
      </c>
      <c r="D90" t="s">
        <v>1126</v>
      </c>
      <c r="E90">
        <v>2</v>
      </c>
      <c r="F90">
        <f>'JUMLAH MHS'!$E$2</f>
        <v>250</v>
      </c>
    </row>
    <row r="91" spans="1:6">
      <c r="A91" s="106">
        <v>89</v>
      </c>
      <c r="B91" t="s">
        <v>937</v>
      </c>
      <c r="C91" t="s">
        <v>938</v>
      </c>
      <c r="D91" t="s">
        <v>1126</v>
      </c>
      <c r="E91">
        <v>2</v>
      </c>
      <c r="F91">
        <f>'JUMLAH MHS'!$E$2</f>
        <v>250</v>
      </c>
    </row>
    <row r="92" spans="1:6">
      <c r="A92" s="106">
        <v>90</v>
      </c>
      <c r="B92" t="s">
        <v>939</v>
      </c>
      <c r="C92" t="s">
        <v>940</v>
      </c>
      <c r="D92" t="s">
        <v>1126</v>
      </c>
      <c r="E92">
        <v>2</v>
      </c>
      <c r="F92">
        <f>'JUMLAH MHS'!$E$2</f>
        <v>250</v>
      </c>
    </row>
    <row r="93" spans="1:6">
      <c r="A93" s="106">
        <v>91</v>
      </c>
      <c r="B93" t="s">
        <v>1232</v>
      </c>
      <c r="C93" t="s">
        <v>942</v>
      </c>
      <c r="D93" t="s">
        <v>1127</v>
      </c>
      <c r="E93">
        <v>9</v>
      </c>
      <c r="F93">
        <f>'JUMLAH MHS'!$E$2</f>
        <v>250</v>
      </c>
    </row>
    <row r="94" spans="1:6">
      <c r="A94" s="106">
        <v>92</v>
      </c>
      <c r="B94" t="s">
        <v>1233</v>
      </c>
      <c r="C94" t="s">
        <v>944</v>
      </c>
      <c r="D94" t="s">
        <v>1127</v>
      </c>
      <c r="E94">
        <v>9</v>
      </c>
      <c r="F94">
        <f>'JUMLAH MHS'!$E$2</f>
        <v>250</v>
      </c>
    </row>
    <row r="95" spans="1:6">
      <c r="A95" s="106">
        <v>93</v>
      </c>
      <c r="B95" t="s">
        <v>1234</v>
      </c>
      <c r="C95" t="s">
        <v>946</v>
      </c>
      <c r="D95" t="s">
        <v>1127</v>
      </c>
      <c r="E95">
        <v>9</v>
      </c>
      <c r="F95">
        <f>'JUMLAH MHS'!$E$2</f>
        <v>250</v>
      </c>
    </row>
    <row r="96" spans="1:6">
      <c r="A96" s="106">
        <v>94</v>
      </c>
      <c r="B96" t="s">
        <v>1235</v>
      </c>
      <c r="C96" t="s">
        <v>948</v>
      </c>
      <c r="D96" t="s">
        <v>1127</v>
      </c>
      <c r="E96">
        <v>9</v>
      </c>
      <c r="F96">
        <f>'JUMLAH MHS'!$E$2</f>
        <v>250</v>
      </c>
    </row>
    <row r="97" spans="1:6">
      <c r="A97" s="106">
        <v>95</v>
      </c>
      <c r="B97" t="s">
        <v>1236</v>
      </c>
      <c r="C97" t="s">
        <v>950</v>
      </c>
      <c r="D97" t="s">
        <v>1127</v>
      </c>
      <c r="E97">
        <v>9</v>
      </c>
      <c r="F97">
        <f>'JUMLAH MHS'!$E$2</f>
        <v>250</v>
      </c>
    </row>
    <row r="98" spans="1:6">
      <c r="A98" s="106">
        <v>96</v>
      </c>
      <c r="B98" t="s">
        <v>1237</v>
      </c>
      <c r="C98" t="s">
        <v>952</v>
      </c>
      <c r="D98" t="s">
        <v>1127</v>
      </c>
      <c r="E98">
        <v>9</v>
      </c>
      <c r="F98">
        <f>'JUMLAH MHS'!$E$2</f>
        <v>250</v>
      </c>
    </row>
    <row r="99" spans="1:6">
      <c r="A99" s="106">
        <v>97</v>
      </c>
      <c r="B99" t="s">
        <v>1238</v>
      </c>
      <c r="C99" t="s">
        <v>954</v>
      </c>
      <c r="D99" t="s">
        <v>1127</v>
      </c>
      <c r="E99">
        <v>9</v>
      </c>
      <c r="F99">
        <f>'JUMLAH MHS'!$E$2</f>
        <v>250</v>
      </c>
    </row>
    <row r="100" spans="1:6">
      <c r="A100" s="106">
        <v>98</v>
      </c>
      <c r="B100" t="s">
        <v>1239</v>
      </c>
      <c r="C100" t="s">
        <v>956</v>
      </c>
      <c r="D100" t="s">
        <v>1127</v>
      </c>
      <c r="E100">
        <v>9</v>
      </c>
      <c r="F100">
        <f>'JUMLAH MHS'!$E$2</f>
        <v>250</v>
      </c>
    </row>
    <row r="101" spans="1:6">
      <c r="A101" s="106">
        <v>99</v>
      </c>
      <c r="B101" t="s">
        <v>1240</v>
      </c>
      <c r="C101" t="s">
        <v>958</v>
      </c>
      <c r="D101" t="s">
        <v>1127</v>
      </c>
      <c r="E101">
        <v>9</v>
      </c>
      <c r="F101">
        <f>'JUMLAH MHS'!$E$2</f>
        <v>250</v>
      </c>
    </row>
    <row r="102" spans="1:6">
      <c r="A102" s="106">
        <v>100</v>
      </c>
      <c r="B102" t="s">
        <v>1241</v>
      </c>
      <c r="C102" t="s">
        <v>960</v>
      </c>
      <c r="D102" t="s">
        <v>1127</v>
      </c>
      <c r="E102">
        <v>9</v>
      </c>
      <c r="F102">
        <f>'JUMLAH MHS'!$E$2</f>
        <v>250</v>
      </c>
    </row>
    <row r="103" spans="1:6">
      <c r="A103" s="106">
        <v>101</v>
      </c>
      <c r="B103" t="s">
        <v>1242</v>
      </c>
      <c r="C103" t="s">
        <v>962</v>
      </c>
      <c r="D103" t="s">
        <v>1127</v>
      </c>
      <c r="E103">
        <v>9</v>
      </c>
      <c r="F103">
        <f>'JUMLAH MHS'!$E$2</f>
        <v>250</v>
      </c>
    </row>
    <row r="104" spans="1:6">
      <c r="A104" s="106">
        <v>102</v>
      </c>
      <c r="B104" t="s">
        <v>1243</v>
      </c>
      <c r="C104" t="s">
        <v>964</v>
      </c>
      <c r="D104" t="s">
        <v>1127</v>
      </c>
      <c r="E104">
        <v>9</v>
      </c>
      <c r="F104">
        <f>'JUMLAH MHS'!$E$2</f>
        <v>250</v>
      </c>
    </row>
    <row r="105" spans="1:6">
      <c r="A105" s="106">
        <v>103</v>
      </c>
      <c r="B105" t="s">
        <v>1244</v>
      </c>
      <c r="C105" t="s">
        <v>966</v>
      </c>
      <c r="D105" t="s">
        <v>1127</v>
      </c>
      <c r="E105">
        <v>9</v>
      </c>
      <c r="F105">
        <f>'JUMLAH MHS'!$E$2</f>
        <v>250</v>
      </c>
    </row>
    <row r="106" spans="1:6">
      <c r="A106" s="106">
        <v>104</v>
      </c>
      <c r="B106" t="s">
        <v>1245</v>
      </c>
      <c r="C106" t="s">
        <v>968</v>
      </c>
      <c r="D106" t="s">
        <v>1127</v>
      </c>
      <c r="E106">
        <v>9</v>
      </c>
      <c r="F106">
        <f>'JUMLAH MHS'!$E$2</f>
        <v>250</v>
      </c>
    </row>
    <row r="107" spans="1:6">
      <c r="A107" s="106">
        <v>105</v>
      </c>
      <c r="B107" t="s">
        <v>1134</v>
      </c>
      <c r="C107" t="s">
        <v>970</v>
      </c>
      <c r="D107" t="s">
        <v>1127</v>
      </c>
      <c r="E107">
        <v>3</v>
      </c>
      <c r="F107">
        <f>'JUMLAH MHS'!$E$2</f>
        <v>250</v>
      </c>
    </row>
    <row r="108" spans="1:6">
      <c r="A108" s="106">
        <v>106</v>
      </c>
      <c r="B108" t="s">
        <v>1135</v>
      </c>
      <c r="C108" t="s">
        <v>972</v>
      </c>
      <c r="D108" t="s">
        <v>1127</v>
      </c>
      <c r="E108">
        <v>3</v>
      </c>
      <c r="F108">
        <f>'JUMLAH MHS'!$E$2</f>
        <v>250</v>
      </c>
    </row>
    <row r="109" spans="1:6">
      <c r="A109" s="106">
        <v>107</v>
      </c>
      <c r="B109" t="s">
        <v>1136</v>
      </c>
      <c r="C109" t="s">
        <v>974</v>
      </c>
      <c r="D109" t="s">
        <v>1127</v>
      </c>
      <c r="E109">
        <v>3</v>
      </c>
      <c r="F109">
        <f>'JUMLAH MHS'!$E$2</f>
        <v>250</v>
      </c>
    </row>
    <row r="110" spans="1:6">
      <c r="A110" s="106">
        <v>108</v>
      </c>
      <c r="B110" t="s">
        <v>1138</v>
      </c>
      <c r="C110" t="s">
        <v>976</v>
      </c>
      <c r="D110" t="s">
        <v>1127</v>
      </c>
      <c r="E110">
        <v>3</v>
      </c>
      <c r="F110">
        <f>'JUMLAH MHS'!$E$2</f>
        <v>250</v>
      </c>
    </row>
    <row r="111" spans="1:6">
      <c r="A111" s="106">
        <v>109</v>
      </c>
      <c r="B111" t="s">
        <v>1137</v>
      </c>
      <c r="C111" t="s">
        <v>978</v>
      </c>
      <c r="D111" t="s">
        <v>1127</v>
      </c>
      <c r="E111">
        <v>3</v>
      </c>
      <c r="F111">
        <f>'JUMLAH MHS'!$E$2</f>
        <v>250</v>
      </c>
    </row>
    <row r="112" spans="1:6">
      <c r="A112" s="106">
        <v>110</v>
      </c>
      <c r="B112" t="s">
        <v>1139</v>
      </c>
      <c r="C112" t="s">
        <v>980</v>
      </c>
      <c r="D112" t="s">
        <v>1127</v>
      </c>
      <c r="E112">
        <f t="shared" ref="E112:E114" si="1">2*14</f>
        <v>28</v>
      </c>
      <c r="F112">
        <f>'JUMLAH MHS'!$E$2</f>
        <v>250</v>
      </c>
    </row>
    <row r="113" spans="1:6">
      <c r="A113" s="106">
        <v>111</v>
      </c>
      <c r="B113" t="s">
        <v>1140</v>
      </c>
      <c r="C113" t="s">
        <v>982</v>
      </c>
      <c r="D113" t="s">
        <v>1127</v>
      </c>
      <c r="E113">
        <f t="shared" si="1"/>
        <v>28</v>
      </c>
      <c r="F113">
        <f>'JUMLAH MHS'!$E$2</f>
        <v>250</v>
      </c>
    </row>
    <row r="114" spans="1:6">
      <c r="A114" s="106">
        <v>112</v>
      </c>
      <c r="B114" t="s">
        <v>1141</v>
      </c>
      <c r="C114" t="s">
        <v>984</v>
      </c>
      <c r="D114" t="s">
        <v>1127</v>
      </c>
      <c r="E114">
        <f t="shared" si="1"/>
        <v>28</v>
      </c>
      <c r="F114">
        <f>'JUMLAH MHS'!$E$2</f>
        <v>250</v>
      </c>
    </row>
    <row r="115" spans="1:6">
      <c r="A115" s="106">
        <v>113</v>
      </c>
      <c r="B115" t="s">
        <v>1142</v>
      </c>
      <c r="C115" t="s">
        <v>986</v>
      </c>
      <c r="D115" t="s">
        <v>1127</v>
      </c>
      <c r="E115">
        <f>3*8</f>
        <v>24</v>
      </c>
      <c r="F115">
        <f>'JUMLAH MHS'!$E$2</f>
        <v>250</v>
      </c>
    </row>
    <row r="116" spans="1:6">
      <c r="A116" s="106">
        <v>114</v>
      </c>
      <c r="B116" t="s">
        <v>1143</v>
      </c>
      <c r="C116" t="s">
        <v>988</v>
      </c>
      <c r="D116" t="s">
        <v>1127</v>
      </c>
      <c r="E116">
        <f>3*8</f>
        <v>24</v>
      </c>
      <c r="F116">
        <f>'JUMLAH MHS'!$E$2</f>
        <v>250</v>
      </c>
    </row>
    <row r="117" spans="1:6">
      <c r="A117" s="106">
        <v>115</v>
      </c>
      <c r="B117" t="s">
        <v>1144</v>
      </c>
      <c r="C117" t="s">
        <v>990</v>
      </c>
      <c r="D117" t="s">
        <v>1127</v>
      </c>
      <c r="E117">
        <v>3</v>
      </c>
      <c r="F117">
        <f>'JUMLAH MHS'!$E$2</f>
        <v>250</v>
      </c>
    </row>
    <row r="118" spans="1:6">
      <c r="A118" s="106">
        <v>116</v>
      </c>
      <c r="B118" t="s">
        <v>1147</v>
      </c>
      <c r="C118" t="s">
        <v>992</v>
      </c>
      <c r="D118" t="s">
        <v>1127</v>
      </c>
      <c r="E118">
        <v>3</v>
      </c>
      <c r="F118">
        <v>125</v>
      </c>
    </row>
    <row r="119" spans="1:6">
      <c r="A119" s="106">
        <v>117</v>
      </c>
      <c r="B119" t="s">
        <v>1148</v>
      </c>
      <c r="C119" t="s">
        <v>994</v>
      </c>
      <c r="D119" t="s">
        <v>1127</v>
      </c>
      <c r="E119">
        <v>3</v>
      </c>
      <c r="F119">
        <v>75</v>
      </c>
    </row>
    <row r="120" spans="1:6">
      <c r="A120" s="106">
        <v>118</v>
      </c>
      <c r="B120" t="s">
        <v>1145</v>
      </c>
      <c r="C120" t="s">
        <v>996</v>
      </c>
      <c r="D120" t="s">
        <v>1127</v>
      </c>
      <c r="E120">
        <v>3</v>
      </c>
      <c r="F120">
        <f>'JUMLAH MHS'!$E$2</f>
        <v>250</v>
      </c>
    </row>
    <row r="121" spans="1:6">
      <c r="A121" s="106">
        <v>119</v>
      </c>
      <c r="B121" t="s">
        <v>1149</v>
      </c>
      <c r="C121" t="s">
        <v>998</v>
      </c>
      <c r="D121" t="s">
        <v>1127</v>
      </c>
      <c r="E121">
        <v>3</v>
      </c>
      <c r="F121">
        <v>125</v>
      </c>
    </row>
    <row r="122" spans="1:6">
      <c r="A122" s="106">
        <v>120</v>
      </c>
      <c r="B122" t="s">
        <v>1150</v>
      </c>
      <c r="C122" t="s">
        <v>1000</v>
      </c>
      <c r="D122" t="s">
        <v>1127</v>
      </c>
      <c r="E122">
        <v>3</v>
      </c>
      <c r="F122">
        <v>75</v>
      </c>
    </row>
    <row r="123" spans="1:6">
      <c r="A123" s="106">
        <v>121</v>
      </c>
      <c r="B123" t="s">
        <v>1146</v>
      </c>
      <c r="C123" t="s">
        <v>1002</v>
      </c>
      <c r="D123" t="s">
        <v>1127</v>
      </c>
      <c r="E123">
        <v>3</v>
      </c>
      <c r="F123">
        <f>'JUMLAH MHS'!$E$2</f>
        <v>250</v>
      </c>
    </row>
    <row r="124" spans="1:6">
      <c r="A124" s="106">
        <v>122</v>
      </c>
      <c r="B124" t="s">
        <v>1151</v>
      </c>
      <c r="C124" t="s">
        <v>1004</v>
      </c>
      <c r="D124" t="s">
        <v>1127</v>
      </c>
      <c r="E124">
        <v>3</v>
      </c>
      <c r="F124">
        <v>125</v>
      </c>
    </row>
    <row r="125" spans="1:6">
      <c r="A125" s="106">
        <v>123</v>
      </c>
      <c r="B125" t="s">
        <v>1152</v>
      </c>
      <c r="C125" t="s">
        <v>1006</v>
      </c>
      <c r="D125" t="s">
        <v>1127</v>
      </c>
      <c r="E125">
        <v>3</v>
      </c>
      <c r="F125">
        <v>75</v>
      </c>
    </row>
    <row r="126" spans="1:6">
      <c r="A126" s="106">
        <v>124</v>
      </c>
      <c r="B126" t="s">
        <v>1153</v>
      </c>
      <c r="C126" t="s">
        <v>1008</v>
      </c>
      <c r="D126" t="s">
        <v>1127</v>
      </c>
      <c r="E126">
        <v>3</v>
      </c>
      <c r="F126">
        <f>'JUMLAH MHS'!$E$2</f>
        <v>250</v>
      </c>
    </row>
    <row r="127" spans="1:6">
      <c r="A127" s="106">
        <v>125</v>
      </c>
      <c r="B127" t="s">
        <v>1154</v>
      </c>
      <c r="C127" t="s">
        <v>1010</v>
      </c>
      <c r="D127" t="s">
        <v>1127</v>
      </c>
      <c r="E127">
        <v>3</v>
      </c>
      <c r="F127">
        <v>125</v>
      </c>
    </row>
    <row r="128" spans="1:6">
      <c r="A128" s="106">
        <v>126</v>
      </c>
      <c r="B128" t="s">
        <v>1155</v>
      </c>
      <c r="C128" t="s">
        <v>1012</v>
      </c>
      <c r="D128" t="s">
        <v>1127</v>
      </c>
      <c r="E128">
        <v>3</v>
      </c>
      <c r="F128">
        <v>75</v>
      </c>
    </row>
    <row r="129" spans="1:6">
      <c r="A129" s="106">
        <v>127</v>
      </c>
      <c r="B129" t="s">
        <v>1156</v>
      </c>
      <c r="C129" t="s">
        <v>1014</v>
      </c>
      <c r="D129" t="s">
        <v>1127</v>
      </c>
      <c r="E129">
        <v>3</v>
      </c>
      <c r="F129">
        <f>'JUMLAH MHS'!$E$2</f>
        <v>250</v>
      </c>
    </row>
    <row r="130" spans="1:6">
      <c r="A130" s="106">
        <v>128</v>
      </c>
      <c r="B130" t="s">
        <v>1157</v>
      </c>
      <c r="C130" t="s">
        <v>1016</v>
      </c>
      <c r="D130" t="s">
        <v>1127</v>
      </c>
      <c r="E130">
        <v>3</v>
      </c>
      <c r="F130">
        <v>125</v>
      </c>
    </row>
    <row r="131" spans="1:6">
      <c r="A131" s="106">
        <v>129</v>
      </c>
      <c r="B131" t="s">
        <v>1158</v>
      </c>
      <c r="C131" t="s">
        <v>1018</v>
      </c>
      <c r="D131" t="s">
        <v>1127</v>
      </c>
      <c r="E131">
        <v>3</v>
      </c>
      <c r="F131">
        <v>75</v>
      </c>
    </row>
    <row r="132" spans="1:6">
      <c r="A132" s="106">
        <v>130</v>
      </c>
      <c r="B132" t="s">
        <v>1218</v>
      </c>
      <c r="C132" t="s">
        <v>1020</v>
      </c>
      <c r="D132" t="s">
        <v>1127</v>
      </c>
      <c r="E132" s="111">
        <v>8</v>
      </c>
      <c r="F132">
        <f>'JUMLAH MHS'!$E$2</f>
        <v>250</v>
      </c>
    </row>
    <row r="133" spans="1:6">
      <c r="A133" s="106">
        <v>131</v>
      </c>
      <c r="B133" t="s">
        <v>1219</v>
      </c>
      <c r="C133" t="s">
        <v>1022</v>
      </c>
      <c r="D133" t="s">
        <v>1127</v>
      </c>
      <c r="E133" s="111">
        <v>8</v>
      </c>
      <c r="F133">
        <f>F132/2</f>
        <v>125</v>
      </c>
    </row>
    <row r="134" spans="1:6">
      <c r="A134" s="106">
        <v>132</v>
      </c>
      <c r="B134" t="s">
        <v>1220</v>
      </c>
      <c r="C134" t="s">
        <v>1024</v>
      </c>
      <c r="D134" t="s">
        <v>1127</v>
      </c>
      <c r="E134" s="111">
        <v>8</v>
      </c>
      <c r="F134">
        <f>'JUMLAH MHS'!$E$2</f>
        <v>250</v>
      </c>
    </row>
    <row r="135" spans="1:6">
      <c r="A135" s="106">
        <v>133</v>
      </c>
      <c r="B135" t="s">
        <v>1221</v>
      </c>
      <c r="C135" t="s">
        <v>1026</v>
      </c>
      <c r="D135" t="s">
        <v>1127</v>
      </c>
      <c r="E135" s="111">
        <v>8</v>
      </c>
      <c r="F135">
        <f>F134/2</f>
        <v>125</v>
      </c>
    </row>
    <row r="136" spans="1:6">
      <c r="A136" s="106">
        <v>134</v>
      </c>
      <c r="B136" t="s">
        <v>1222</v>
      </c>
      <c r="C136" t="s">
        <v>1169</v>
      </c>
      <c r="D136" t="s">
        <v>1127</v>
      </c>
      <c r="E136" s="111">
        <v>8</v>
      </c>
      <c r="F136">
        <f>'JUMLAH MHS'!$E$2</f>
        <v>250</v>
      </c>
    </row>
    <row r="137" spans="1:6">
      <c r="A137" s="106">
        <v>135</v>
      </c>
      <c r="B137" t="s">
        <v>1223</v>
      </c>
      <c r="C137" t="s">
        <v>1170</v>
      </c>
      <c r="D137" t="s">
        <v>1127</v>
      </c>
      <c r="E137" s="111">
        <v>8</v>
      </c>
      <c r="F137">
        <f>F136/2</f>
        <v>125</v>
      </c>
    </row>
    <row r="138" spans="1:6">
      <c r="A138" s="106">
        <v>136</v>
      </c>
      <c r="B138" t="s">
        <v>1159</v>
      </c>
      <c r="C138" t="s">
        <v>1171</v>
      </c>
      <c r="D138" t="s">
        <v>1127</v>
      </c>
      <c r="E138">
        <v>3</v>
      </c>
      <c r="F138">
        <f>'JUMLAH MHS'!$E$2</f>
        <v>250</v>
      </c>
    </row>
    <row r="139" spans="1:6">
      <c r="A139" s="106">
        <v>137</v>
      </c>
      <c r="B139" t="s">
        <v>1160</v>
      </c>
      <c r="C139" t="s">
        <v>1172</v>
      </c>
      <c r="D139" t="s">
        <v>1127</v>
      </c>
      <c r="E139">
        <v>3</v>
      </c>
      <c r="F139">
        <f>'JUMLAH MHS'!$E$2</f>
        <v>250</v>
      </c>
    </row>
    <row r="140" spans="1:6">
      <c r="A140" s="106">
        <v>138</v>
      </c>
      <c r="B140" t="s">
        <v>1161</v>
      </c>
      <c r="C140" t="s">
        <v>1173</v>
      </c>
      <c r="D140" t="s">
        <v>1127</v>
      </c>
      <c r="E140">
        <v>8</v>
      </c>
      <c r="F140">
        <f>'JUMLAH MHS'!$E$2</f>
        <v>250</v>
      </c>
    </row>
    <row r="141" spans="1:6">
      <c r="A141" s="106">
        <v>139</v>
      </c>
      <c r="B141" t="s">
        <v>1162</v>
      </c>
      <c r="C141" t="s">
        <v>1174</v>
      </c>
      <c r="D141" t="s">
        <v>1127</v>
      </c>
      <c r="E141">
        <v>8</v>
      </c>
      <c r="F141">
        <f>F140/2</f>
        <v>125</v>
      </c>
    </row>
    <row r="142" spans="1:6">
      <c r="A142" s="106">
        <v>140</v>
      </c>
      <c r="B142" t="s">
        <v>1163</v>
      </c>
      <c r="C142" t="s">
        <v>1175</v>
      </c>
      <c r="D142" t="s">
        <v>1127</v>
      </c>
      <c r="E142">
        <v>2</v>
      </c>
      <c r="F142">
        <f>'JUMLAH MHS'!$E$2</f>
        <v>250</v>
      </c>
    </row>
    <row r="143" spans="1:6">
      <c r="A143" s="106">
        <v>141</v>
      </c>
      <c r="B143" t="s">
        <v>1164</v>
      </c>
      <c r="C143" t="s">
        <v>1176</v>
      </c>
      <c r="D143" t="s">
        <v>1127</v>
      </c>
      <c r="E143">
        <v>2</v>
      </c>
      <c r="F143">
        <f>'JUMLAH MHS'!$E$2</f>
        <v>250</v>
      </c>
    </row>
    <row r="144" spans="1:6">
      <c r="A144" s="106">
        <v>142</v>
      </c>
      <c r="B144" t="s">
        <v>1165</v>
      </c>
      <c r="C144" t="s">
        <v>1177</v>
      </c>
      <c r="D144" t="s">
        <v>1127</v>
      </c>
      <c r="E144">
        <v>2</v>
      </c>
      <c r="F144">
        <f>'JUMLAH MHS'!$E$2</f>
        <v>250</v>
      </c>
    </row>
    <row r="145" spans="1:6">
      <c r="A145" s="106">
        <v>143</v>
      </c>
      <c r="B145" t="s">
        <v>1166</v>
      </c>
      <c r="C145" t="s">
        <v>1178</v>
      </c>
      <c r="D145" t="s">
        <v>1127</v>
      </c>
      <c r="E145">
        <v>2</v>
      </c>
      <c r="F145">
        <f>'JUMLAH MHS'!$E$2</f>
        <v>250</v>
      </c>
    </row>
    <row r="146" spans="1:6">
      <c r="A146" s="106">
        <v>144</v>
      </c>
      <c r="B146" t="s">
        <v>1167</v>
      </c>
      <c r="C146" t="s">
        <v>1179</v>
      </c>
      <c r="D146" t="s">
        <v>1127</v>
      </c>
      <c r="E146">
        <v>2</v>
      </c>
      <c r="F146">
        <f>'JUMLAH MHS'!$E$2</f>
        <v>250</v>
      </c>
    </row>
    <row r="147" spans="1:6">
      <c r="A147" s="106">
        <v>145</v>
      </c>
      <c r="B147" t="s">
        <v>1168</v>
      </c>
      <c r="C147" t="s">
        <v>1180</v>
      </c>
      <c r="D147" t="s">
        <v>1127</v>
      </c>
      <c r="E147">
        <v>2</v>
      </c>
      <c r="F147">
        <f>'JUMLAH MHS'!$E$2</f>
        <v>250</v>
      </c>
    </row>
    <row r="148" spans="1:6">
      <c r="A148" s="106">
        <v>146</v>
      </c>
      <c r="B148" t="s">
        <v>941</v>
      </c>
      <c r="C148" t="s">
        <v>1181</v>
      </c>
      <c r="D148" t="s">
        <v>1128</v>
      </c>
      <c r="E148">
        <v>9</v>
      </c>
      <c r="F148">
        <f>'JUMLAH MHS'!$E$4</f>
        <v>221</v>
      </c>
    </row>
    <row r="149" spans="1:6">
      <c r="A149" s="106">
        <v>147</v>
      </c>
      <c r="B149" t="s">
        <v>943</v>
      </c>
      <c r="C149" t="s">
        <v>1182</v>
      </c>
      <c r="D149" t="s">
        <v>1128</v>
      </c>
      <c r="E149">
        <v>9</v>
      </c>
      <c r="F149">
        <f>'JUMLAH MHS'!$E$4</f>
        <v>221</v>
      </c>
    </row>
    <row r="150" spans="1:6">
      <c r="A150" s="106">
        <v>148</v>
      </c>
      <c r="B150" t="s">
        <v>945</v>
      </c>
      <c r="C150" t="s">
        <v>1183</v>
      </c>
      <c r="D150" t="s">
        <v>1128</v>
      </c>
      <c r="E150">
        <v>9</v>
      </c>
      <c r="F150">
        <f>'JUMLAH MHS'!$E$4</f>
        <v>221</v>
      </c>
    </row>
    <row r="151" spans="1:6">
      <c r="A151" s="106">
        <v>149</v>
      </c>
      <c r="B151" t="s">
        <v>947</v>
      </c>
      <c r="C151" t="s">
        <v>1184</v>
      </c>
      <c r="D151" t="s">
        <v>1128</v>
      </c>
      <c r="E151">
        <v>9</v>
      </c>
      <c r="F151">
        <f>'JUMLAH MHS'!$E$4</f>
        <v>221</v>
      </c>
    </row>
    <row r="152" spans="1:6">
      <c r="A152" s="106">
        <v>150</v>
      </c>
      <c r="B152" t="s">
        <v>949</v>
      </c>
      <c r="C152" t="s">
        <v>1185</v>
      </c>
      <c r="D152" t="s">
        <v>1128</v>
      </c>
      <c r="E152">
        <v>9</v>
      </c>
      <c r="F152">
        <f>'JUMLAH MHS'!$E$4</f>
        <v>221</v>
      </c>
    </row>
    <row r="153" spans="1:6">
      <c r="A153" s="106">
        <v>151</v>
      </c>
      <c r="B153" t="s">
        <v>951</v>
      </c>
      <c r="C153" t="s">
        <v>1186</v>
      </c>
      <c r="D153" t="s">
        <v>1128</v>
      </c>
      <c r="E153">
        <v>9</v>
      </c>
      <c r="F153">
        <f>'JUMLAH MHS'!$E$4</f>
        <v>221</v>
      </c>
    </row>
    <row r="154" spans="1:6">
      <c r="A154" s="106">
        <v>152</v>
      </c>
      <c r="B154" t="s">
        <v>953</v>
      </c>
      <c r="C154" t="s">
        <v>1187</v>
      </c>
      <c r="D154" t="s">
        <v>1128</v>
      </c>
      <c r="E154">
        <v>9</v>
      </c>
      <c r="F154">
        <f>'JUMLAH MHS'!$E$4</f>
        <v>221</v>
      </c>
    </row>
    <row r="155" spans="1:6">
      <c r="A155" s="106">
        <v>153</v>
      </c>
      <c r="B155" t="s">
        <v>955</v>
      </c>
      <c r="C155" t="s">
        <v>1188</v>
      </c>
      <c r="D155" t="s">
        <v>1128</v>
      </c>
      <c r="E155">
        <v>9</v>
      </c>
      <c r="F155">
        <f>'JUMLAH MHS'!$E$4</f>
        <v>221</v>
      </c>
    </row>
    <row r="156" spans="1:6">
      <c r="A156" s="106">
        <v>154</v>
      </c>
      <c r="B156" t="s">
        <v>957</v>
      </c>
      <c r="C156" t="s">
        <v>1189</v>
      </c>
      <c r="D156" t="s">
        <v>1128</v>
      </c>
      <c r="E156">
        <v>9</v>
      </c>
      <c r="F156">
        <f>'JUMLAH MHS'!$E$4</f>
        <v>221</v>
      </c>
    </row>
    <row r="157" spans="1:6">
      <c r="A157" s="106">
        <v>155</v>
      </c>
      <c r="B157" t="s">
        <v>959</v>
      </c>
      <c r="C157" t="s">
        <v>1190</v>
      </c>
      <c r="D157" t="s">
        <v>1128</v>
      </c>
      <c r="E157">
        <v>9</v>
      </c>
      <c r="F157">
        <f>'JUMLAH MHS'!$E$4</f>
        <v>221</v>
      </c>
    </row>
    <row r="158" spans="1:6">
      <c r="A158" s="106">
        <v>156</v>
      </c>
      <c r="B158" t="s">
        <v>961</v>
      </c>
      <c r="C158" t="s">
        <v>1191</v>
      </c>
      <c r="D158" t="s">
        <v>1128</v>
      </c>
      <c r="E158">
        <v>9</v>
      </c>
      <c r="F158">
        <f>'JUMLAH MHS'!$E$4</f>
        <v>221</v>
      </c>
    </row>
    <row r="159" spans="1:6">
      <c r="A159" s="106">
        <v>157</v>
      </c>
      <c r="B159" t="s">
        <v>963</v>
      </c>
      <c r="C159" t="s">
        <v>1192</v>
      </c>
      <c r="D159" t="s">
        <v>1128</v>
      </c>
      <c r="E159">
        <v>8</v>
      </c>
      <c r="F159">
        <f>'JUMLAH MHS'!$E$4</f>
        <v>221</v>
      </c>
    </row>
    <row r="160" spans="1:6">
      <c r="A160" s="106">
        <v>158</v>
      </c>
      <c r="B160" t="s">
        <v>965</v>
      </c>
      <c r="C160" t="s">
        <v>1193</v>
      </c>
      <c r="D160" t="s">
        <v>1128</v>
      </c>
      <c r="E160">
        <f>2*14</f>
        <v>28</v>
      </c>
      <c r="F160">
        <f>'JUMLAH MHS'!$E$4</f>
        <v>221</v>
      </c>
    </row>
    <row r="161" spans="1:6">
      <c r="A161" s="106">
        <v>159</v>
      </c>
      <c r="B161" t="s">
        <v>967</v>
      </c>
      <c r="C161" t="s">
        <v>1194</v>
      </c>
      <c r="D161" t="s">
        <v>1128</v>
      </c>
      <c r="E161">
        <v>3</v>
      </c>
      <c r="F161">
        <f>'JUMLAH MHS'!$E$4</f>
        <v>221</v>
      </c>
    </row>
    <row r="162" spans="1:6">
      <c r="A162" s="106">
        <v>160</v>
      </c>
      <c r="B162" t="s">
        <v>969</v>
      </c>
      <c r="C162" t="s">
        <v>1195</v>
      </c>
      <c r="D162" t="s">
        <v>1128</v>
      </c>
      <c r="E162">
        <v>3</v>
      </c>
      <c r="F162">
        <f>'JUMLAH MHS'!$E$4</f>
        <v>221</v>
      </c>
    </row>
    <row r="163" spans="1:6">
      <c r="A163" s="106">
        <v>161</v>
      </c>
      <c r="B163" t="s">
        <v>971</v>
      </c>
      <c r="C163" t="s">
        <v>1196</v>
      </c>
      <c r="D163" t="s">
        <v>1128</v>
      </c>
      <c r="E163">
        <v>3</v>
      </c>
      <c r="F163">
        <f>'JUMLAH MHS'!$E$4</f>
        <v>221</v>
      </c>
    </row>
    <row r="164" spans="1:6">
      <c r="A164" s="106">
        <v>162</v>
      </c>
      <c r="B164" t="s">
        <v>973</v>
      </c>
      <c r="C164" t="s">
        <v>1197</v>
      </c>
      <c r="D164" t="s">
        <v>1128</v>
      </c>
      <c r="E164">
        <v>3</v>
      </c>
      <c r="F164">
        <f>'JUMLAH MHS'!$E$4</f>
        <v>221</v>
      </c>
    </row>
    <row r="165" spans="1:6">
      <c r="A165" s="106">
        <v>163</v>
      </c>
      <c r="B165" t="s">
        <v>975</v>
      </c>
      <c r="C165" t="s">
        <v>1198</v>
      </c>
      <c r="D165" t="s">
        <v>1128</v>
      </c>
      <c r="E165">
        <v>3</v>
      </c>
      <c r="F165">
        <f>'JUMLAH MHS'!$E$4</f>
        <v>221</v>
      </c>
    </row>
    <row r="166" spans="1:6">
      <c r="A166" s="106">
        <v>164</v>
      </c>
      <c r="B166" t="s">
        <v>977</v>
      </c>
      <c r="C166" t="s">
        <v>1199</v>
      </c>
      <c r="D166" t="s">
        <v>1128</v>
      </c>
      <c r="E166">
        <v>3</v>
      </c>
      <c r="F166">
        <f>'JUMLAH MHS'!$E$4</f>
        <v>221</v>
      </c>
    </row>
    <row r="167" spans="1:6">
      <c r="A167" s="106">
        <v>165</v>
      </c>
      <c r="B167" t="s">
        <v>979</v>
      </c>
      <c r="C167" t="s">
        <v>1200</v>
      </c>
      <c r="D167" t="s">
        <v>1128</v>
      </c>
      <c r="E167">
        <v>3</v>
      </c>
      <c r="F167">
        <f>'JUMLAH MHS'!$E$4</f>
        <v>221</v>
      </c>
    </row>
    <row r="168" spans="1:6">
      <c r="A168" s="106">
        <v>166</v>
      </c>
      <c r="B168" t="s">
        <v>981</v>
      </c>
      <c r="C168" t="s">
        <v>1201</v>
      </c>
      <c r="D168" t="s">
        <v>1128</v>
      </c>
      <c r="E168">
        <v>3</v>
      </c>
      <c r="F168">
        <f>'JUMLAH MHS'!$E$4</f>
        <v>221</v>
      </c>
    </row>
    <row r="169" spans="1:6">
      <c r="A169" s="106">
        <v>167</v>
      </c>
      <c r="B169" t="s">
        <v>983</v>
      </c>
      <c r="C169" t="s">
        <v>1202</v>
      </c>
      <c r="D169" t="s">
        <v>1128</v>
      </c>
      <c r="E169">
        <v>3</v>
      </c>
      <c r="F169">
        <f>'JUMLAH MHS'!$E$4</f>
        <v>221</v>
      </c>
    </row>
    <row r="170" spans="1:6">
      <c r="A170" s="106">
        <v>168</v>
      </c>
      <c r="B170" t="s">
        <v>985</v>
      </c>
      <c r="C170" t="s">
        <v>1203</v>
      </c>
      <c r="D170" t="s">
        <v>1128</v>
      </c>
      <c r="E170">
        <v>3</v>
      </c>
      <c r="F170">
        <f>'JUMLAH MHS'!$E$4</f>
        <v>221</v>
      </c>
    </row>
    <row r="171" spans="1:6">
      <c r="A171" s="106">
        <v>169</v>
      </c>
      <c r="B171" t="s">
        <v>987</v>
      </c>
      <c r="C171" t="s">
        <v>1204</v>
      </c>
      <c r="D171" t="s">
        <v>1128</v>
      </c>
      <c r="E171">
        <v>3</v>
      </c>
      <c r="F171">
        <f>'JUMLAH MHS'!$E$4</f>
        <v>221</v>
      </c>
    </row>
    <row r="172" spans="1:6">
      <c r="A172" s="106">
        <v>170</v>
      </c>
      <c r="B172" t="s">
        <v>989</v>
      </c>
      <c r="C172" t="s">
        <v>1205</v>
      </c>
      <c r="D172" t="s">
        <v>1128</v>
      </c>
      <c r="E172">
        <v>3</v>
      </c>
      <c r="F172">
        <f>'JUMLAH MHS'!$E$4</f>
        <v>221</v>
      </c>
    </row>
    <row r="173" spans="1:6">
      <c r="A173" s="106">
        <v>171</v>
      </c>
      <c r="B173" t="s">
        <v>991</v>
      </c>
      <c r="C173" t="s">
        <v>1206</v>
      </c>
      <c r="D173" t="s">
        <v>1128</v>
      </c>
      <c r="E173">
        <v>3</v>
      </c>
      <c r="F173">
        <v>110</v>
      </c>
    </row>
    <row r="174" spans="1:6">
      <c r="A174" s="106">
        <v>172</v>
      </c>
      <c r="B174" t="s">
        <v>993</v>
      </c>
      <c r="C174" t="s">
        <v>1207</v>
      </c>
      <c r="D174" t="s">
        <v>1128</v>
      </c>
      <c r="E174">
        <v>3</v>
      </c>
      <c r="F174">
        <v>75</v>
      </c>
    </row>
    <row r="175" spans="1:6">
      <c r="A175" s="106">
        <v>173</v>
      </c>
      <c r="B175" t="s">
        <v>995</v>
      </c>
      <c r="C175" t="s">
        <v>1208</v>
      </c>
      <c r="D175" t="s">
        <v>1128</v>
      </c>
      <c r="E175">
        <v>3</v>
      </c>
      <c r="F175">
        <f>'JUMLAH MHS'!$E$4</f>
        <v>221</v>
      </c>
    </row>
    <row r="176" spans="1:6">
      <c r="A176" s="106">
        <v>174</v>
      </c>
      <c r="B176" t="s">
        <v>997</v>
      </c>
      <c r="C176" t="s">
        <v>1209</v>
      </c>
      <c r="D176" t="s">
        <v>1128</v>
      </c>
      <c r="E176">
        <v>3</v>
      </c>
      <c r="F176">
        <v>110</v>
      </c>
    </row>
    <row r="177" spans="1:6">
      <c r="A177" s="106">
        <v>175</v>
      </c>
      <c r="B177" t="s">
        <v>999</v>
      </c>
      <c r="C177" t="s">
        <v>1210</v>
      </c>
      <c r="D177" t="s">
        <v>1128</v>
      </c>
      <c r="E177">
        <v>3</v>
      </c>
      <c r="F177">
        <v>75</v>
      </c>
    </row>
    <row r="178" spans="1:6">
      <c r="A178" s="106">
        <v>176</v>
      </c>
      <c r="B178" t="s">
        <v>1001</v>
      </c>
      <c r="C178" t="s">
        <v>1211</v>
      </c>
      <c r="D178" t="s">
        <v>1128</v>
      </c>
      <c r="E178">
        <v>3</v>
      </c>
      <c r="F178">
        <f>'JUMLAH MHS'!$E$4</f>
        <v>221</v>
      </c>
    </row>
    <row r="179" spans="1:6">
      <c r="A179" s="106">
        <v>177</v>
      </c>
      <c r="B179" t="s">
        <v>1003</v>
      </c>
      <c r="C179" t="s">
        <v>1212</v>
      </c>
      <c r="D179" t="s">
        <v>1128</v>
      </c>
      <c r="E179">
        <v>3</v>
      </c>
      <c r="F179">
        <v>110</v>
      </c>
    </row>
    <row r="180" spans="1:6">
      <c r="A180" s="106">
        <v>178</v>
      </c>
      <c r="B180" t="s">
        <v>1005</v>
      </c>
      <c r="C180" t="s">
        <v>1213</v>
      </c>
      <c r="D180" t="s">
        <v>1128</v>
      </c>
      <c r="E180">
        <v>3</v>
      </c>
      <c r="F180">
        <v>75</v>
      </c>
    </row>
    <row r="181" spans="1:6">
      <c r="A181" s="106">
        <v>179</v>
      </c>
      <c r="B181" t="s">
        <v>1007</v>
      </c>
      <c r="C181" t="s">
        <v>1214</v>
      </c>
      <c r="D181" t="s">
        <v>1128</v>
      </c>
      <c r="E181">
        <v>8</v>
      </c>
      <c r="F181">
        <f>'JUMLAH MHS'!$E$4</f>
        <v>221</v>
      </c>
    </row>
    <row r="182" spans="1:6">
      <c r="A182" s="106">
        <v>180</v>
      </c>
      <c r="B182" t="s">
        <v>1009</v>
      </c>
      <c r="C182" t="s">
        <v>1215</v>
      </c>
      <c r="D182" t="s">
        <v>1128</v>
      </c>
      <c r="E182">
        <v>8</v>
      </c>
      <c r="F182">
        <v>110</v>
      </c>
    </row>
    <row r="183" spans="1:6">
      <c r="A183" s="106">
        <v>181</v>
      </c>
      <c r="B183" t="s">
        <v>1011</v>
      </c>
      <c r="C183" t="s">
        <v>1216</v>
      </c>
      <c r="D183" t="s">
        <v>1128</v>
      </c>
      <c r="E183">
        <v>8</v>
      </c>
      <c r="F183">
        <f>'JUMLAH MHS'!$E$4</f>
        <v>221</v>
      </c>
    </row>
    <row r="184" spans="1:6">
      <c r="A184" s="106">
        <v>182</v>
      </c>
      <c r="B184" t="s">
        <v>1013</v>
      </c>
      <c r="C184" t="s">
        <v>1217</v>
      </c>
      <c r="D184" t="s">
        <v>1128</v>
      </c>
      <c r="E184">
        <v>8</v>
      </c>
      <c r="F184">
        <v>110</v>
      </c>
    </row>
    <row r="185" spans="1:6">
      <c r="A185" s="106">
        <v>183</v>
      </c>
      <c r="B185" t="s">
        <v>1015</v>
      </c>
      <c r="C185" t="s">
        <v>1224</v>
      </c>
      <c r="D185" t="s">
        <v>1128</v>
      </c>
      <c r="E185">
        <v>8</v>
      </c>
      <c r="F185">
        <f>'JUMLAH MHS'!$E$4</f>
        <v>221</v>
      </c>
    </row>
    <row r="186" spans="1:6">
      <c r="A186" s="106">
        <v>184</v>
      </c>
      <c r="B186" t="s">
        <v>1017</v>
      </c>
      <c r="C186" t="s">
        <v>1225</v>
      </c>
      <c r="D186" t="s">
        <v>1128</v>
      </c>
      <c r="E186">
        <v>8</v>
      </c>
      <c r="F186">
        <v>110</v>
      </c>
    </row>
    <row r="187" spans="1:6">
      <c r="A187" s="106">
        <v>185</v>
      </c>
      <c r="B187" t="s">
        <v>1019</v>
      </c>
      <c r="C187" t="s">
        <v>1226</v>
      </c>
      <c r="D187" t="s">
        <v>1128</v>
      </c>
      <c r="E187">
        <v>2</v>
      </c>
      <c r="F187">
        <f>'JUMLAH MHS'!$E$4</f>
        <v>221</v>
      </c>
    </row>
    <row r="188" spans="1:6">
      <c r="A188" s="106">
        <v>186</v>
      </c>
      <c r="B188" t="s">
        <v>1021</v>
      </c>
      <c r="C188" t="s">
        <v>1227</v>
      </c>
      <c r="D188" t="s">
        <v>1128</v>
      </c>
      <c r="E188">
        <v>2</v>
      </c>
      <c r="F188">
        <f>'JUMLAH MHS'!$E$4</f>
        <v>221</v>
      </c>
    </row>
    <row r="189" spans="1:6">
      <c r="A189" s="106">
        <v>187</v>
      </c>
      <c r="B189" t="s">
        <v>1023</v>
      </c>
      <c r="C189" t="s">
        <v>1228</v>
      </c>
      <c r="D189" t="s">
        <v>1128</v>
      </c>
      <c r="E189">
        <v>8</v>
      </c>
      <c r="F189">
        <f>'JUMLAH MHS'!$E$4</f>
        <v>221</v>
      </c>
    </row>
    <row r="190" spans="1:6">
      <c r="A190" s="106">
        <v>188</v>
      </c>
      <c r="B190" t="s">
        <v>1025</v>
      </c>
      <c r="C190" t="s">
        <v>1229</v>
      </c>
      <c r="D190" t="s">
        <v>1128</v>
      </c>
      <c r="E190">
        <v>8</v>
      </c>
      <c r="F190">
        <v>110</v>
      </c>
    </row>
    <row r="191" spans="1:6">
      <c r="A191" s="106">
        <v>189</v>
      </c>
      <c r="B191" t="s">
        <v>1246</v>
      </c>
      <c r="C191" t="s">
        <v>1278</v>
      </c>
      <c r="D191" t="s">
        <v>1129</v>
      </c>
      <c r="E191">
        <v>9</v>
      </c>
      <c r="F191">
        <f>'JUMLAH MHS'!$E$4</f>
        <v>221</v>
      </c>
    </row>
    <row r="192" spans="1:6">
      <c r="A192" s="106">
        <v>190</v>
      </c>
      <c r="B192" t="s">
        <v>1247</v>
      </c>
      <c r="C192" t="s">
        <v>1279</v>
      </c>
      <c r="D192" t="s">
        <v>1129</v>
      </c>
      <c r="E192">
        <v>9</v>
      </c>
      <c r="F192">
        <f>'JUMLAH MHS'!$E$4</f>
        <v>221</v>
      </c>
    </row>
    <row r="193" spans="1:6">
      <c r="A193" s="106">
        <v>191</v>
      </c>
      <c r="B193" t="s">
        <v>1248</v>
      </c>
      <c r="C193" t="s">
        <v>1280</v>
      </c>
      <c r="D193" t="s">
        <v>1129</v>
      </c>
      <c r="E193">
        <v>9</v>
      </c>
      <c r="F193">
        <f>'JUMLAH MHS'!$E$4</f>
        <v>221</v>
      </c>
    </row>
    <row r="194" spans="1:6">
      <c r="A194" s="106">
        <v>192</v>
      </c>
      <c r="B194" t="s">
        <v>1249</v>
      </c>
      <c r="C194" t="s">
        <v>1281</v>
      </c>
      <c r="D194" t="s">
        <v>1129</v>
      </c>
      <c r="E194">
        <v>9</v>
      </c>
      <c r="F194">
        <f>'JUMLAH MHS'!$E$4</f>
        <v>221</v>
      </c>
    </row>
    <row r="195" spans="1:6">
      <c r="A195" s="106">
        <v>193</v>
      </c>
      <c r="B195" t="s">
        <v>1250</v>
      </c>
      <c r="C195" t="s">
        <v>1282</v>
      </c>
      <c r="D195" t="s">
        <v>1129</v>
      </c>
      <c r="E195">
        <v>9</v>
      </c>
      <c r="F195">
        <f>'JUMLAH MHS'!$E$4</f>
        <v>221</v>
      </c>
    </row>
    <row r="196" spans="1:6">
      <c r="A196" s="106">
        <v>194</v>
      </c>
      <c r="B196" t="s">
        <v>1251</v>
      </c>
      <c r="C196" t="s">
        <v>1283</v>
      </c>
      <c r="D196" t="s">
        <v>1129</v>
      </c>
      <c r="E196">
        <v>9</v>
      </c>
      <c r="F196">
        <f>'JUMLAH MHS'!$E$4</f>
        <v>221</v>
      </c>
    </row>
    <row r="197" spans="1:6">
      <c r="A197" s="106">
        <v>195</v>
      </c>
      <c r="B197" t="s">
        <v>1252</v>
      </c>
      <c r="C197" t="s">
        <v>1284</v>
      </c>
      <c r="D197" t="s">
        <v>1129</v>
      </c>
      <c r="E197">
        <v>9</v>
      </c>
      <c r="F197">
        <f>'JUMLAH MHS'!$E$4</f>
        <v>221</v>
      </c>
    </row>
    <row r="198" spans="1:6">
      <c r="A198" s="106">
        <v>196</v>
      </c>
      <c r="B198" t="s">
        <v>1253</v>
      </c>
      <c r="C198" t="s">
        <v>1285</v>
      </c>
      <c r="D198" t="s">
        <v>1129</v>
      </c>
      <c r="E198">
        <v>9</v>
      </c>
      <c r="F198">
        <f>'JUMLAH MHS'!$E$4</f>
        <v>221</v>
      </c>
    </row>
    <row r="199" spans="1:6">
      <c r="A199" s="106">
        <v>197</v>
      </c>
      <c r="B199" t="s">
        <v>1254</v>
      </c>
      <c r="C199" t="s">
        <v>1286</v>
      </c>
      <c r="D199" t="s">
        <v>1129</v>
      </c>
      <c r="E199">
        <v>9</v>
      </c>
      <c r="F199">
        <f>'JUMLAH MHS'!$E$4</f>
        <v>221</v>
      </c>
    </row>
    <row r="200" spans="1:6">
      <c r="A200" s="106">
        <v>198</v>
      </c>
      <c r="B200" t="s">
        <v>1255</v>
      </c>
      <c r="C200" t="s">
        <v>1287</v>
      </c>
      <c r="D200" t="s">
        <v>1129</v>
      </c>
      <c r="E200">
        <v>9</v>
      </c>
      <c r="F200">
        <f>'JUMLAH MHS'!$E$4</f>
        <v>221</v>
      </c>
    </row>
    <row r="201" spans="1:6">
      <c r="A201" s="106">
        <v>199</v>
      </c>
      <c r="B201" t="s">
        <v>1256</v>
      </c>
      <c r="C201" t="s">
        <v>1288</v>
      </c>
      <c r="D201" t="s">
        <v>1129</v>
      </c>
      <c r="E201">
        <v>9</v>
      </c>
      <c r="F201">
        <f>'JUMLAH MHS'!$E$4</f>
        <v>221</v>
      </c>
    </row>
    <row r="202" spans="1:6">
      <c r="A202" s="106">
        <v>200</v>
      </c>
      <c r="B202" t="s">
        <v>1257</v>
      </c>
      <c r="C202" t="s">
        <v>1289</v>
      </c>
      <c r="D202" t="s">
        <v>1129</v>
      </c>
      <c r="E202">
        <v>9</v>
      </c>
      <c r="F202">
        <f>'JUMLAH MHS'!$E$4</f>
        <v>221</v>
      </c>
    </row>
    <row r="203" spans="1:6">
      <c r="A203" s="106">
        <v>201</v>
      </c>
      <c r="B203" t="s">
        <v>1258</v>
      </c>
      <c r="C203" t="s">
        <v>1290</v>
      </c>
      <c r="D203" t="s">
        <v>1129</v>
      </c>
      <c r="E203">
        <v>16</v>
      </c>
      <c r="F203">
        <f>'JUMLAH MHS'!$E$4</f>
        <v>221</v>
      </c>
    </row>
    <row r="204" spans="1:6">
      <c r="A204" s="106">
        <v>202</v>
      </c>
      <c r="B204" t="s">
        <v>1259</v>
      </c>
      <c r="C204" t="s">
        <v>1291</v>
      </c>
      <c r="D204" t="s">
        <v>1129</v>
      </c>
      <c r="E204">
        <v>3</v>
      </c>
      <c r="F204">
        <f>'JUMLAH MHS'!$E$4</f>
        <v>221</v>
      </c>
    </row>
    <row r="205" spans="1:6">
      <c r="A205" s="106">
        <v>203</v>
      </c>
      <c r="B205" t="s">
        <v>1260</v>
      </c>
      <c r="C205" t="s">
        <v>1292</v>
      </c>
      <c r="D205" t="s">
        <v>1129</v>
      </c>
      <c r="E205">
        <v>3</v>
      </c>
      <c r="F205">
        <f>'JUMLAH MHS'!$E$4</f>
        <v>221</v>
      </c>
    </row>
    <row r="206" spans="1:6">
      <c r="A206" s="106">
        <v>204</v>
      </c>
      <c r="B206" t="s">
        <v>1261</v>
      </c>
      <c r="C206" t="s">
        <v>1293</v>
      </c>
      <c r="D206" t="s">
        <v>1129</v>
      </c>
      <c r="E206">
        <v>3</v>
      </c>
      <c r="F206">
        <f>'JUMLAH MHS'!$E$4</f>
        <v>221</v>
      </c>
    </row>
    <row r="207" spans="1:6">
      <c r="A207" s="106">
        <v>205</v>
      </c>
      <c r="B207" t="s">
        <v>1262</v>
      </c>
      <c r="C207" t="s">
        <v>1294</v>
      </c>
      <c r="D207" t="s">
        <v>1129</v>
      </c>
      <c r="E207">
        <v>3</v>
      </c>
      <c r="F207">
        <f>'JUMLAH MHS'!$E$4</f>
        <v>221</v>
      </c>
    </row>
    <row r="208" spans="1:6">
      <c r="A208" s="106">
        <v>206</v>
      </c>
      <c r="B208" t="s">
        <v>1263</v>
      </c>
      <c r="C208" t="s">
        <v>1295</v>
      </c>
      <c r="D208" t="s">
        <v>1129</v>
      </c>
      <c r="E208">
        <v>3</v>
      </c>
      <c r="F208">
        <f>'JUMLAH MHS'!$E$4</f>
        <v>221</v>
      </c>
    </row>
    <row r="209" spans="1:6">
      <c r="A209" s="106">
        <v>207</v>
      </c>
      <c r="B209" t="s">
        <v>1264</v>
      </c>
      <c r="C209" t="s">
        <v>1296</v>
      </c>
      <c r="D209" t="s">
        <v>1129</v>
      </c>
      <c r="E209">
        <v>3</v>
      </c>
      <c r="F209">
        <f>'JUMLAH MHS'!$E$4</f>
        <v>221</v>
      </c>
    </row>
    <row r="210" spans="1:6">
      <c r="A210" s="106">
        <v>208</v>
      </c>
      <c r="B210" t="s">
        <v>1265</v>
      </c>
      <c r="C210" t="s">
        <v>1297</v>
      </c>
      <c r="D210" t="s">
        <v>1129</v>
      </c>
      <c r="E210">
        <v>3</v>
      </c>
      <c r="F210">
        <f>'JUMLAH MHS'!$E$4</f>
        <v>221</v>
      </c>
    </row>
    <row r="211" spans="1:6">
      <c r="A211" s="106">
        <v>209</v>
      </c>
      <c r="B211" t="s">
        <v>1266</v>
      </c>
      <c r="C211" t="s">
        <v>1298</v>
      </c>
      <c r="D211" t="s">
        <v>1129</v>
      </c>
      <c r="E211">
        <v>3</v>
      </c>
      <c r="F211">
        <f>'JUMLAH MHS'!$E$4</f>
        <v>221</v>
      </c>
    </row>
    <row r="212" spans="1:6">
      <c r="A212" s="106">
        <v>210</v>
      </c>
      <c r="B212" t="s">
        <v>1267</v>
      </c>
      <c r="C212" t="s">
        <v>1299</v>
      </c>
      <c r="D212" t="s">
        <v>1129</v>
      </c>
      <c r="E212">
        <v>3</v>
      </c>
      <c r="F212">
        <f>'JUMLAH MHS'!$E$4</f>
        <v>221</v>
      </c>
    </row>
    <row r="213" spans="1:6">
      <c r="A213" s="106">
        <v>211</v>
      </c>
      <c r="B213" t="s">
        <v>1268</v>
      </c>
      <c r="C213" t="s">
        <v>1300</v>
      </c>
      <c r="D213" t="s">
        <v>1129</v>
      </c>
      <c r="E213">
        <v>3</v>
      </c>
      <c r="F213">
        <f>'JUMLAH MHS'!$E$4</f>
        <v>221</v>
      </c>
    </row>
    <row r="214" spans="1:6">
      <c r="A214" s="106">
        <v>212</v>
      </c>
      <c r="B214" t="s">
        <v>1269</v>
      </c>
      <c r="C214" t="s">
        <v>1301</v>
      </c>
      <c r="D214" t="s">
        <v>1129</v>
      </c>
      <c r="E214">
        <v>3</v>
      </c>
      <c r="F214">
        <f>'JUMLAH MHS'!$E$4</f>
        <v>221</v>
      </c>
    </row>
    <row r="215" spans="1:6">
      <c r="A215" s="106">
        <v>213</v>
      </c>
      <c r="B215" t="s">
        <v>1270</v>
      </c>
      <c r="C215" t="s">
        <v>1302</v>
      </c>
      <c r="D215" t="s">
        <v>1129</v>
      </c>
      <c r="E215">
        <v>3</v>
      </c>
      <c r="F215">
        <v>110</v>
      </c>
    </row>
    <row r="216" spans="1:6">
      <c r="A216" s="106">
        <v>214</v>
      </c>
      <c r="B216" t="s">
        <v>1271</v>
      </c>
      <c r="C216" t="s">
        <v>1303</v>
      </c>
      <c r="D216" t="s">
        <v>1129</v>
      </c>
      <c r="E216">
        <v>3</v>
      </c>
      <c r="F216">
        <v>75</v>
      </c>
    </row>
    <row r="217" spans="1:6">
      <c r="A217" s="106">
        <v>215</v>
      </c>
      <c r="B217" t="s">
        <v>1272</v>
      </c>
      <c r="C217" t="s">
        <v>1304</v>
      </c>
      <c r="D217" t="s">
        <v>1129</v>
      </c>
      <c r="E217">
        <v>3</v>
      </c>
      <c r="F217">
        <f>'JUMLAH MHS'!$E$4</f>
        <v>221</v>
      </c>
    </row>
    <row r="218" spans="1:6">
      <c r="A218" s="106">
        <v>216</v>
      </c>
      <c r="B218" t="s">
        <v>1273</v>
      </c>
      <c r="C218" t="s">
        <v>1305</v>
      </c>
      <c r="D218" t="s">
        <v>1129</v>
      </c>
      <c r="E218">
        <v>3</v>
      </c>
      <c r="F218">
        <v>110</v>
      </c>
    </row>
    <row r="219" spans="1:6">
      <c r="A219" s="106">
        <v>217</v>
      </c>
      <c r="B219" t="s">
        <v>1274</v>
      </c>
      <c r="C219" t="s">
        <v>1306</v>
      </c>
      <c r="D219" t="s">
        <v>1129</v>
      </c>
      <c r="E219">
        <v>3</v>
      </c>
      <c r="F219">
        <v>75</v>
      </c>
    </row>
    <row r="220" spans="1:6">
      <c r="A220" s="106">
        <v>218</v>
      </c>
      <c r="B220" t="s">
        <v>1275</v>
      </c>
      <c r="C220" t="s">
        <v>1307</v>
      </c>
      <c r="D220" t="s">
        <v>1129</v>
      </c>
      <c r="E220">
        <v>3</v>
      </c>
      <c r="F220">
        <f>'JUMLAH MHS'!$E$4</f>
        <v>221</v>
      </c>
    </row>
    <row r="221" spans="1:6">
      <c r="A221" s="106">
        <v>219</v>
      </c>
      <c r="B221" t="s">
        <v>1276</v>
      </c>
      <c r="C221" t="s">
        <v>1308</v>
      </c>
      <c r="D221" t="s">
        <v>1129</v>
      </c>
      <c r="E221">
        <v>3</v>
      </c>
      <c r="F221">
        <v>110</v>
      </c>
    </row>
    <row r="222" spans="1:6">
      <c r="A222" s="106">
        <v>220</v>
      </c>
      <c r="B222" t="s">
        <v>1277</v>
      </c>
      <c r="C222" t="s">
        <v>1309</v>
      </c>
      <c r="D222" t="s">
        <v>1129</v>
      </c>
      <c r="E222">
        <v>3</v>
      </c>
      <c r="F222">
        <v>75</v>
      </c>
    </row>
    <row r="223" spans="1:6">
      <c r="A223" s="106">
        <v>221</v>
      </c>
      <c r="B223" t="s">
        <v>1310</v>
      </c>
      <c r="C223" t="s">
        <v>1316</v>
      </c>
      <c r="D223" t="s">
        <v>1129</v>
      </c>
      <c r="E223">
        <v>8</v>
      </c>
      <c r="F223">
        <f>'JUMLAH MHS'!$E$4</f>
        <v>221</v>
      </c>
    </row>
    <row r="224" spans="1:6">
      <c r="A224" s="106">
        <v>222</v>
      </c>
      <c r="B224" t="s">
        <v>1311</v>
      </c>
      <c r="C224" t="s">
        <v>1317</v>
      </c>
      <c r="D224" t="s">
        <v>1129</v>
      </c>
      <c r="E224">
        <v>8</v>
      </c>
      <c r="F224">
        <v>110</v>
      </c>
    </row>
    <row r="225" spans="1:6">
      <c r="A225" s="106">
        <v>223</v>
      </c>
      <c r="B225" t="s">
        <v>1312</v>
      </c>
      <c r="C225" t="s">
        <v>1318</v>
      </c>
      <c r="D225" t="s">
        <v>1129</v>
      </c>
      <c r="E225">
        <v>8</v>
      </c>
      <c r="F225">
        <f>'JUMLAH MHS'!$E$4</f>
        <v>221</v>
      </c>
    </row>
    <row r="226" spans="1:6">
      <c r="A226" s="106">
        <v>224</v>
      </c>
      <c r="B226" t="s">
        <v>1313</v>
      </c>
      <c r="C226" t="s">
        <v>1319</v>
      </c>
      <c r="D226" t="s">
        <v>1129</v>
      </c>
      <c r="E226">
        <v>8</v>
      </c>
      <c r="F226">
        <v>110</v>
      </c>
    </row>
    <row r="227" spans="1:6">
      <c r="A227" s="106">
        <v>225</v>
      </c>
      <c r="B227" t="s">
        <v>1314</v>
      </c>
      <c r="C227" t="s">
        <v>1320</v>
      </c>
      <c r="D227" t="s">
        <v>1129</v>
      </c>
      <c r="E227">
        <v>8</v>
      </c>
      <c r="F227">
        <f>'JUMLAH MHS'!$E$4</f>
        <v>221</v>
      </c>
    </row>
    <row r="228" spans="1:6">
      <c r="A228" s="106">
        <v>226</v>
      </c>
      <c r="B228" t="s">
        <v>1315</v>
      </c>
      <c r="C228" t="s">
        <v>1321</v>
      </c>
      <c r="D228" t="s">
        <v>1129</v>
      </c>
      <c r="E228">
        <v>8</v>
      </c>
      <c r="F228">
        <v>110</v>
      </c>
    </row>
    <row r="229" spans="1:6">
      <c r="A229" s="106">
        <v>227</v>
      </c>
      <c r="B229" t="s">
        <v>1322</v>
      </c>
      <c r="C229" t="s">
        <v>1326</v>
      </c>
      <c r="D229" t="s">
        <v>1129</v>
      </c>
      <c r="E229">
        <v>2</v>
      </c>
      <c r="F229">
        <f>'JUMLAH MHS'!$E$4</f>
        <v>221</v>
      </c>
    </row>
    <row r="230" spans="1:6">
      <c r="A230" s="106">
        <v>228</v>
      </c>
      <c r="B230" t="s">
        <v>1323</v>
      </c>
      <c r="C230" t="s">
        <v>1327</v>
      </c>
      <c r="D230" t="s">
        <v>1129</v>
      </c>
      <c r="E230">
        <v>2</v>
      </c>
      <c r="F230">
        <f>'JUMLAH MHS'!$E$4</f>
        <v>221</v>
      </c>
    </row>
    <row r="231" spans="1:6">
      <c r="A231" s="106">
        <v>229</v>
      </c>
      <c r="B231" t="s">
        <v>1324</v>
      </c>
      <c r="C231" t="s">
        <v>1328</v>
      </c>
      <c r="D231" t="s">
        <v>1129</v>
      </c>
      <c r="E231">
        <v>8</v>
      </c>
      <c r="F231">
        <f>'JUMLAH MHS'!$E$4</f>
        <v>221</v>
      </c>
    </row>
    <row r="232" spans="1:6">
      <c r="A232" s="106">
        <v>230</v>
      </c>
      <c r="B232" t="s">
        <v>1325</v>
      </c>
      <c r="C232" t="s">
        <v>1329</v>
      </c>
      <c r="D232" t="s">
        <v>1129</v>
      </c>
      <c r="E232">
        <v>8</v>
      </c>
      <c r="F232">
        <v>110</v>
      </c>
    </row>
    <row r="233" spans="1:6">
      <c r="A233" s="106">
        <v>231</v>
      </c>
      <c r="B233" t="s">
        <v>1027</v>
      </c>
      <c r="C233" t="s">
        <v>1331</v>
      </c>
      <c r="D233" t="s">
        <v>1130</v>
      </c>
      <c r="E233">
        <v>9</v>
      </c>
      <c r="F233">
        <f>'JUMLAH MHS'!$E$6</f>
        <v>195</v>
      </c>
    </row>
    <row r="234" spans="1:6">
      <c r="A234" s="106">
        <v>232</v>
      </c>
      <c r="B234" t="s">
        <v>1028</v>
      </c>
      <c r="C234" t="s">
        <v>1332</v>
      </c>
      <c r="D234" t="s">
        <v>1130</v>
      </c>
      <c r="E234">
        <v>9</v>
      </c>
      <c r="F234">
        <f>'JUMLAH MHS'!$E$6</f>
        <v>195</v>
      </c>
    </row>
    <row r="235" spans="1:6">
      <c r="A235" s="106">
        <v>233</v>
      </c>
      <c r="B235" t="s">
        <v>1029</v>
      </c>
      <c r="C235" t="s">
        <v>1333</v>
      </c>
      <c r="D235" t="s">
        <v>1130</v>
      </c>
      <c r="E235">
        <v>9</v>
      </c>
      <c r="F235">
        <f>'JUMLAH MHS'!$E$6</f>
        <v>195</v>
      </c>
    </row>
    <row r="236" spans="1:6">
      <c r="A236" s="106">
        <v>234</v>
      </c>
      <c r="B236" t="s">
        <v>1030</v>
      </c>
      <c r="C236" t="s">
        <v>1334</v>
      </c>
      <c r="D236" t="s">
        <v>1130</v>
      </c>
      <c r="E236">
        <v>9</v>
      </c>
      <c r="F236">
        <f>'JUMLAH MHS'!$E$6</f>
        <v>195</v>
      </c>
    </row>
    <row r="237" spans="1:6">
      <c r="A237" s="106">
        <v>235</v>
      </c>
      <c r="B237" t="s">
        <v>1031</v>
      </c>
      <c r="C237" t="s">
        <v>1335</v>
      </c>
      <c r="D237" t="s">
        <v>1130</v>
      </c>
      <c r="E237">
        <v>9</v>
      </c>
      <c r="F237">
        <f>'JUMLAH MHS'!$E$6</f>
        <v>195</v>
      </c>
    </row>
    <row r="238" spans="1:6">
      <c r="A238" s="106">
        <v>236</v>
      </c>
      <c r="B238" t="s">
        <v>1032</v>
      </c>
      <c r="C238" t="s">
        <v>1336</v>
      </c>
      <c r="D238" t="s">
        <v>1130</v>
      </c>
      <c r="E238">
        <v>9</v>
      </c>
      <c r="F238">
        <f>'JUMLAH MHS'!$E$6</f>
        <v>195</v>
      </c>
    </row>
    <row r="239" spans="1:6">
      <c r="A239" s="106">
        <v>237</v>
      </c>
      <c r="B239" t="s">
        <v>1033</v>
      </c>
      <c r="C239" t="s">
        <v>1337</v>
      </c>
      <c r="D239" t="s">
        <v>1130</v>
      </c>
      <c r="E239">
        <v>9</v>
      </c>
      <c r="F239">
        <f>'JUMLAH MHS'!$E$6</f>
        <v>195</v>
      </c>
    </row>
    <row r="240" spans="1:6">
      <c r="A240" s="106">
        <v>238</v>
      </c>
      <c r="B240" t="s">
        <v>1034</v>
      </c>
      <c r="C240" t="s">
        <v>1338</v>
      </c>
      <c r="D240" t="s">
        <v>1130</v>
      </c>
      <c r="E240">
        <v>9</v>
      </c>
      <c r="F240">
        <f>'JUMLAH MHS'!$E$6</f>
        <v>195</v>
      </c>
    </row>
    <row r="241" spans="1:8">
      <c r="A241" s="106">
        <v>239</v>
      </c>
      <c r="B241" t="s">
        <v>1035</v>
      </c>
      <c r="C241" t="s">
        <v>1339</v>
      </c>
      <c r="D241" t="s">
        <v>1130</v>
      </c>
      <c r="E241">
        <v>9</v>
      </c>
      <c r="F241">
        <f>'JUMLAH MHS'!$E$6</f>
        <v>195</v>
      </c>
    </row>
    <row r="242" spans="1:8">
      <c r="A242" s="106">
        <v>240</v>
      </c>
      <c r="B242" t="s">
        <v>1036</v>
      </c>
      <c r="C242" t="s">
        <v>1340</v>
      </c>
      <c r="D242" t="s">
        <v>1130</v>
      </c>
      <c r="E242">
        <v>9</v>
      </c>
      <c r="F242">
        <f>'JUMLAH MHS'!$E$6</f>
        <v>195</v>
      </c>
    </row>
    <row r="243" spans="1:8">
      <c r="A243" s="106">
        <v>241</v>
      </c>
      <c r="B243" t="s">
        <v>1037</v>
      </c>
      <c r="C243" t="s">
        <v>1341</v>
      </c>
      <c r="D243" t="s">
        <v>1130</v>
      </c>
      <c r="E243">
        <v>9</v>
      </c>
      <c r="F243">
        <f>'JUMLAH MHS'!$E$6</f>
        <v>195</v>
      </c>
    </row>
    <row r="244" spans="1:8">
      <c r="A244" s="106">
        <v>242</v>
      </c>
      <c r="B244" t="s">
        <v>1038</v>
      </c>
      <c r="C244" t="s">
        <v>1342</v>
      </c>
      <c r="D244" t="s">
        <v>1130</v>
      </c>
      <c r="E244">
        <v>9</v>
      </c>
      <c r="F244">
        <f>'JUMLAH MHS'!$E$6</f>
        <v>195</v>
      </c>
    </row>
    <row r="245" spans="1:8">
      <c r="A245" s="106">
        <v>243</v>
      </c>
      <c r="B245" t="s">
        <v>1039</v>
      </c>
      <c r="C245" t="s">
        <v>1343</v>
      </c>
      <c r="D245" t="s">
        <v>1130</v>
      </c>
      <c r="E245">
        <v>24</v>
      </c>
      <c r="F245">
        <f>'JUMLAH MHS'!$E$6</f>
        <v>195</v>
      </c>
    </row>
    <row r="246" spans="1:8">
      <c r="A246" s="106">
        <v>244</v>
      </c>
      <c r="B246" t="s">
        <v>1040</v>
      </c>
      <c r="C246" t="s">
        <v>1344</v>
      </c>
      <c r="D246" t="s">
        <v>1130</v>
      </c>
      <c r="E246">
        <v>24</v>
      </c>
      <c r="F246">
        <f>'JUMLAH MHS'!$E$6</f>
        <v>195</v>
      </c>
    </row>
    <row r="247" spans="1:8">
      <c r="A247" s="106">
        <v>245</v>
      </c>
      <c r="B247" t="s">
        <v>1041</v>
      </c>
      <c r="C247" t="s">
        <v>1345</v>
      </c>
      <c r="D247" t="s">
        <v>1130</v>
      </c>
      <c r="E247">
        <v>3</v>
      </c>
      <c r="F247">
        <f>'JUMLAH MHS'!$E$6</f>
        <v>195</v>
      </c>
      <c r="G247" s="108"/>
      <c r="H247" s="108"/>
    </row>
    <row r="248" spans="1:8">
      <c r="A248" s="106">
        <v>246</v>
      </c>
      <c r="B248" t="s">
        <v>1042</v>
      </c>
      <c r="C248" t="s">
        <v>1346</v>
      </c>
      <c r="D248" t="s">
        <v>1130</v>
      </c>
      <c r="E248">
        <v>3</v>
      </c>
      <c r="F248">
        <f>'JUMLAH MHS'!$E$6</f>
        <v>195</v>
      </c>
    </row>
    <row r="249" spans="1:8">
      <c r="A249" s="106">
        <v>247</v>
      </c>
      <c r="B249" s="107" t="s">
        <v>1043</v>
      </c>
      <c r="C249" t="s">
        <v>1347</v>
      </c>
      <c r="D249" t="s">
        <v>1130</v>
      </c>
      <c r="E249">
        <v>3</v>
      </c>
      <c r="F249">
        <f>'JUMLAH MHS'!$E$6</f>
        <v>195</v>
      </c>
    </row>
    <row r="250" spans="1:8">
      <c r="A250" s="106">
        <v>248</v>
      </c>
      <c r="B250" t="s">
        <v>1044</v>
      </c>
      <c r="C250" t="s">
        <v>1348</v>
      </c>
      <c r="D250" t="s">
        <v>1130</v>
      </c>
      <c r="E250">
        <v>3</v>
      </c>
      <c r="F250">
        <f>'JUMLAH MHS'!$E$6</f>
        <v>195</v>
      </c>
    </row>
    <row r="251" spans="1:8">
      <c r="A251" s="106">
        <v>249</v>
      </c>
      <c r="B251" t="s">
        <v>1045</v>
      </c>
      <c r="C251" t="s">
        <v>1349</v>
      </c>
      <c r="D251" t="s">
        <v>1130</v>
      </c>
      <c r="E251">
        <v>3</v>
      </c>
      <c r="F251">
        <f>'JUMLAH MHS'!$E$6</f>
        <v>195</v>
      </c>
    </row>
    <row r="252" spans="1:8">
      <c r="A252" s="106">
        <v>250</v>
      </c>
      <c r="B252" t="s">
        <v>1046</v>
      </c>
      <c r="C252" t="s">
        <v>1350</v>
      </c>
      <c r="D252" t="s">
        <v>1130</v>
      </c>
      <c r="E252">
        <v>3</v>
      </c>
      <c r="F252">
        <f>'JUMLAH MHS'!$E$6</f>
        <v>195</v>
      </c>
    </row>
    <row r="253" spans="1:8">
      <c r="A253" s="106">
        <v>251</v>
      </c>
      <c r="B253" t="s">
        <v>1047</v>
      </c>
      <c r="C253" t="s">
        <v>1351</v>
      </c>
      <c r="D253" t="s">
        <v>1130</v>
      </c>
      <c r="E253">
        <v>3</v>
      </c>
      <c r="F253">
        <f>'JUMLAH MHS'!$E$6</f>
        <v>195</v>
      </c>
    </row>
    <row r="254" spans="1:8">
      <c r="A254" s="106">
        <v>252</v>
      </c>
      <c r="B254" t="s">
        <v>1048</v>
      </c>
      <c r="C254" t="s">
        <v>1352</v>
      </c>
      <c r="D254" t="s">
        <v>1130</v>
      </c>
      <c r="E254">
        <v>3</v>
      </c>
      <c r="F254">
        <f>'JUMLAH MHS'!$E$6</f>
        <v>195</v>
      </c>
    </row>
    <row r="255" spans="1:8">
      <c r="A255" s="106">
        <v>253</v>
      </c>
      <c r="B255" t="s">
        <v>1049</v>
      </c>
      <c r="C255" t="s">
        <v>1353</v>
      </c>
      <c r="D255" t="s">
        <v>1130</v>
      </c>
      <c r="E255">
        <v>3</v>
      </c>
      <c r="F255">
        <f>'JUMLAH MHS'!$E$6</f>
        <v>195</v>
      </c>
    </row>
    <row r="256" spans="1:8">
      <c r="A256" s="106">
        <v>254</v>
      </c>
      <c r="B256" t="s">
        <v>1050</v>
      </c>
      <c r="C256" t="s">
        <v>1354</v>
      </c>
      <c r="D256" t="s">
        <v>1130</v>
      </c>
      <c r="E256">
        <v>3</v>
      </c>
      <c r="F256">
        <f>'JUMLAH MHS'!$E$6</f>
        <v>195</v>
      </c>
    </row>
    <row r="257" spans="1:6">
      <c r="A257" s="106">
        <v>255</v>
      </c>
      <c r="B257" t="s">
        <v>1051</v>
      </c>
      <c r="C257" t="s">
        <v>1355</v>
      </c>
      <c r="D257" t="s">
        <v>1130</v>
      </c>
      <c r="E257">
        <v>3</v>
      </c>
      <c r="F257">
        <f>'JUMLAH MHS'!$E$6</f>
        <v>195</v>
      </c>
    </row>
    <row r="258" spans="1:6">
      <c r="A258" s="106">
        <v>256</v>
      </c>
      <c r="B258" t="s">
        <v>1052</v>
      </c>
      <c r="C258" t="s">
        <v>1356</v>
      </c>
      <c r="D258" t="s">
        <v>1130</v>
      </c>
      <c r="E258">
        <v>3</v>
      </c>
      <c r="F258">
        <f>'JUMLAH MHS'!$E$6</f>
        <v>195</v>
      </c>
    </row>
    <row r="259" spans="1:6">
      <c r="A259" s="106">
        <v>257</v>
      </c>
      <c r="B259" t="s">
        <v>1053</v>
      </c>
      <c r="C259" t="s">
        <v>1357</v>
      </c>
      <c r="D259" t="s">
        <v>1130</v>
      </c>
      <c r="E259">
        <v>3</v>
      </c>
      <c r="F259">
        <f>'JUMLAH MHS'!$E$6</f>
        <v>195</v>
      </c>
    </row>
    <row r="260" spans="1:6">
      <c r="A260" s="106">
        <v>258</v>
      </c>
      <c r="B260" t="s">
        <v>1054</v>
      </c>
      <c r="C260" t="s">
        <v>1358</v>
      </c>
      <c r="D260" t="s">
        <v>1130</v>
      </c>
      <c r="E260">
        <v>3</v>
      </c>
      <c r="F260">
        <f>'JUMLAH MHS'!$E$6</f>
        <v>195</v>
      </c>
    </row>
    <row r="261" spans="1:6">
      <c r="A261" s="106">
        <v>259</v>
      </c>
      <c r="B261" t="s">
        <v>1055</v>
      </c>
      <c r="C261" t="s">
        <v>1359</v>
      </c>
      <c r="D261" t="s">
        <v>1130</v>
      </c>
      <c r="E261">
        <v>3</v>
      </c>
      <c r="F261">
        <v>100</v>
      </c>
    </row>
    <row r="262" spans="1:6">
      <c r="A262" s="106">
        <v>260</v>
      </c>
      <c r="B262" t="s">
        <v>1056</v>
      </c>
      <c r="C262" t="s">
        <v>1360</v>
      </c>
      <c r="D262" t="s">
        <v>1130</v>
      </c>
      <c r="E262">
        <v>3</v>
      </c>
      <c r="F262">
        <v>60</v>
      </c>
    </row>
    <row r="263" spans="1:6">
      <c r="A263" s="106">
        <v>261</v>
      </c>
      <c r="B263" t="s">
        <v>1057</v>
      </c>
      <c r="C263" t="s">
        <v>1361</v>
      </c>
      <c r="D263" t="s">
        <v>1130</v>
      </c>
      <c r="E263">
        <v>3</v>
      </c>
      <c r="F263">
        <f>'JUMLAH MHS'!$E$6</f>
        <v>195</v>
      </c>
    </row>
    <row r="264" spans="1:6">
      <c r="A264" s="106">
        <v>262</v>
      </c>
      <c r="B264" t="s">
        <v>1058</v>
      </c>
      <c r="C264" t="s">
        <v>1362</v>
      </c>
      <c r="D264" t="s">
        <v>1130</v>
      </c>
      <c r="E264">
        <v>3</v>
      </c>
      <c r="F264">
        <v>100</v>
      </c>
    </row>
    <row r="265" spans="1:6">
      <c r="A265" s="106">
        <v>263</v>
      </c>
      <c r="B265" t="s">
        <v>1059</v>
      </c>
      <c r="C265" t="s">
        <v>1363</v>
      </c>
      <c r="D265" t="s">
        <v>1130</v>
      </c>
      <c r="E265">
        <v>3</v>
      </c>
      <c r="F265">
        <v>60</v>
      </c>
    </row>
    <row r="266" spans="1:6">
      <c r="A266" s="106">
        <v>264</v>
      </c>
      <c r="B266" t="s">
        <v>1060</v>
      </c>
      <c r="C266" t="s">
        <v>1364</v>
      </c>
      <c r="D266" t="s">
        <v>1130</v>
      </c>
      <c r="E266">
        <v>3</v>
      </c>
      <c r="F266">
        <f>'JUMLAH MHS'!$E$6</f>
        <v>195</v>
      </c>
    </row>
    <row r="267" spans="1:6">
      <c r="A267" s="106">
        <v>265</v>
      </c>
      <c r="B267" t="s">
        <v>1061</v>
      </c>
      <c r="C267" t="s">
        <v>1365</v>
      </c>
      <c r="D267" t="s">
        <v>1130</v>
      </c>
      <c r="E267">
        <v>3</v>
      </c>
      <c r="F267">
        <v>100</v>
      </c>
    </row>
    <row r="268" spans="1:6">
      <c r="A268" s="106">
        <v>266</v>
      </c>
      <c r="B268" t="s">
        <v>1062</v>
      </c>
      <c r="C268" t="s">
        <v>1366</v>
      </c>
      <c r="D268" t="s">
        <v>1130</v>
      </c>
      <c r="E268">
        <v>3</v>
      </c>
      <c r="F268">
        <v>60</v>
      </c>
    </row>
    <row r="269" spans="1:6">
      <c r="A269" s="106">
        <v>267</v>
      </c>
      <c r="B269" t="s">
        <v>1063</v>
      </c>
      <c r="C269" t="s">
        <v>1367</v>
      </c>
      <c r="D269" t="s">
        <v>1130</v>
      </c>
      <c r="E269">
        <v>8</v>
      </c>
      <c r="F269">
        <f>'JUMLAH MHS'!$E$6</f>
        <v>195</v>
      </c>
    </row>
    <row r="270" spans="1:6">
      <c r="A270" s="106">
        <v>268</v>
      </c>
      <c r="B270" t="s">
        <v>1064</v>
      </c>
      <c r="C270" t="s">
        <v>1368</v>
      </c>
      <c r="D270" t="s">
        <v>1130</v>
      </c>
      <c r="E270">
        <v>8</v>
      </c>
      <c r="F270">
        <v>100</v>
      </c>
    </row>
    <row r="271" spans="1:6">
      <c r="A271" s="106">
        <v>269</v>
      </c>
      <c r="B271" t="s">
        <v>1065</v>
      </c>
      <c r="C271" t="s">
        <v>1369</v>
      </c>
      <c r="D271" t="s">
        <v>1130</v>
      </c>
      <c r="E271">
        <v>8</v>
      </c>
      <c r="F271">
        <f>'JUMLAH MHS'!$E$6</f>
        <v>195</v>
      </c>
    </row>
    <row r="272" spans="1:6">
      <c r="A272" s="106">
        <v>270</v>
      </c>
      <c r="B272" t="s">
        <v>1066</v>
      </c>
      <c r="C272" t="s">
        <v>1370</v>
      </c>
      <c r="D272" t="s">
        <v>1130</v>
      </c>
      <c r="E272">
        <v>8</v>
      </c>
      <c r="F272">
        <v>100</v>
      </c>
    </row>
    <row r="273" spans="1:6">
      <c r="A273" s="106">
        <v>271</v>
      </c>
      <c r="B273" t="s">
        <v>1067</v>
      </c>
      <c r="C273" t="s">
        <v>1371</v>
      </c>
      <c r="D273" t="s">
        <v>1130</v>
      </c>
      <c r="E273">
        <v>8</v>
      </c>
      <c r="F273">
        <f>'JUMLAH MHS'!$E$6</f>
        <v>195</v>
      </c>
    </row>
    <row r="274" spans="1:6">
      <c r="A274" s="106">
        <v>272</v>
      </c>
      <c r="B274" t="s">
        <v>1068</v>
      </c>
      <c r="C274" t="s">
        <v>1372</v>
      </c>
      <c r="D274" t="s">
        <v>1130</v>
      </c>
      <c r="E274">
        <v>8</v>
      </c>
      <c r="F274">
        <v>100</v>
      </c>
    </row>
    <row r="275" spans="1:6">
      <c r="A275" s="106">
        <v>273</v>
      </c>
      <c r="B275" t="s">
        <v>1069</v>
      </c>
      <c r="C275" t="s">
        <v>1373</v>
      </c>
      <c r="D275" t="s">
        <v>1130</v>
      </c>
      <c r="E275">
        <v>2</v>
      </c>
      <c r="F275">
        <f>'JUMLAH MHS'!$E$6</f>
        <v>195</v>
      </c>
    </row>
    <row r="276" spans="1:6">
      <c r="A276" s="106">
        <v>274</v>
      </c>
      <c r="B276" t="s">
        <v>1070</v>
      </c>
      <c r="C276" t="s">
        <v>1374</v>
      </c>
      <c r="D276" t="s">
        <v>1130</v>
      </c>
      <c r="E276">
        <v>2</v>
      </c>
      <c r="F276">
        <f>'JUMLAH MHS'!$E$6</f>
        <v>195</v>
      </c>
    </row>
    <row r="277" spans="1:6">
      <c r="A277" s="106">
        <v>275</v>
      </c>
      <c r="B277" t="s">
        <v>1071</v>
      </c>
      <c r="C277" t="s">
        <v>1375</v>
      </c>
      <c r="D277" t="s">
        <v>1130</v>
      </c>
      <c r="E277">
        <v>2</v>
      </c>
      <c r="F277">
        <f>'JUMLAH MHS'!$E$6</f>
        <v>195</v>
      </c>
    </row>
    <row r="278" spans="1:6">
      <c r="A278" s="106">
        <v>276</v>
      </c>
      <c r="B278" t="s">
        <v>1072</v>
      </c>
      <c r="C278" t="s">
        <v>1376</v>
      </c>
      <c r="D278" t="s">
        <v>1130</v>
      </c>
      <c r="E278">
        <v>2</v>
      </c>
      <c r="F278">
        <f>'JUMLAH MHS'!$E$6</f>
        <v>195</v>
      </c>
    </row>
    <row r="279" spans="1:6">
      <c r="A279" s="106">
        <v>277</v>
      </c>
      <c r="B279" t="s">
        <v>1073</v>
      </c>
      <c r="C279" t="s">
        <v>1377</v>
      </c>
      <c r="D279" t="s">
        <v>1130</v>
      </c>
      <c r="E279">
        <v>8</v>
      </c>
      <c r="F279">
        <f>'JUMLAH MHS'!$E$6</f>
        <v>195</v>
      </c>
    </row>
    <row r="280" spans="1:6">
      <c r="A280" s="106">
        <v>278</v>
      </c>
      <c r="B280" t="s">
        <v>1074</v>
      </c>
      <c r="C280" t="s">
        <v>1378</v>
      </c>
      <c r="D280" t="s">
        <v>1130</v>
      </c>
      <c r="E280">
        <v>8</v>
      </c>
      <c r="F280">
        <v>100</v>
      </c>
    </row>
    <row r="281" spans="1:6">
      <c r="A281" s="106">
        <v>279</v>
      </c>
      <c r="B281" t="s">
        <v>1379</v>
      </c>
      <c r="C281" t="s">
        <v>1391</v>
      </c>
      <c r="D281" t="s">
        <v>1131</v>
      </c>
      <c r="E281">
        <v>9</v>
      </c>
      <c r="F281">
        <f>'JUMLAH MHS'!$E$6</f>
        <v>195</v>
      </c>
    </row>
    <row r="282" spans="1:6">
      <c r="A282" s="106">
        <v>280</v>
      </c>
      <c r="B282" t="s">
        <v>1380</v>
      </c>
      <c r="C282" t="s">
        <v>1392</v>
      </c>
      <c r="D282" t="s">
        <v>1131</v>
      </c>
      <c r="E282">
        <v>9</v>
      </c>
      <c r="F282">
        <f>'JUMLAH MHS'!$E$6</f>
        <v>195</v>
      </c>
    </row>
    <row r="283" spans="1:6">
      <c r="A283" s="106">
        <v>281</v>
      </c>
      <c r="B283" t="s">
        <v>1381</v>
      </c>
      <c r="C283" t="s">
        <v>1393</v>
      </c>
      <c r="D283" t="s">
        <v>1131</v>
      </c>
      <c r="E283">
        <v>9</v>
      </c>
      <c r="F283">
        <f>'JUMLAH MHS'!$E$6</f>
        <v>195</v>
      </c>
    </row>
    <row r="284" spans="1:6">
      <c r="A284" s="106">
        <v>282</v>
      </c>
      <c r="B284" t="s">
        <v>1382</v>
      </c>
      <c r="C284" t="s">
        <v>1394</v>
      </c>
      <c r="D284" t="s">
        <v>1131</v>
      </c>
      <c r="E284">
        <v>9</v>
      </c>
      <c r="F284">
        <f>'JUMLAH MHS'!$E$6</f>
        <v>195</v>
      </c>
    </row>
    <row r="285" spans="1:6">
      <c r="A285" s="106">
        <v>283</v>
      </c>
      <c r="B285" t="s">
        <v>1383</v>
      </c>
      <c r="C285" t="s">
        <v>1395</v>
      </c>
      <c r="D285" t="s">
        <v>1131</v>
      </c>
      <c r="E285">
        <v>9</v>
      </c>
      <c r="F285">
        <f>'JUMLAH MHS'!$E$6</f>
        <v>195</v>
      </c>
    </row>
    <row r="286" spans="1:6">
      <c r="A286" s="106">
        <v>284</v>
      </c>
      <c r="B286" t="s">
        <v>1384</v>
      </c>
      <c r="C286" t="s">
        <v>1396</v>
      </c>
      <c r="D286" t="s">
        <v>1131</v>
      </c>
      <c r="E286">
        <v>9</v>
      </c>
      <c r="F286">
        <f>'JUMLAH MHS'!$E$6</f>
        <v>195</v>
      </c>
    </row>
    <row r="287" spans="1:6">
      <c r="A287" s="106">
        <v>285</v>
      </c>
      <c r="B287" t="s">
        <v>1385</v>
      </c>
      <c r="C287" t="s">
        <v>1397</v>
      </c>
      <c r="D287" t="s">
        <v>1131</v>
      </c>
      <c r="E287">
        <v>9</v>
      </c>
      <c r="F287">
        <f>'JUMLAH MHS'!$E$6</f>
        <v>195</v>
      </c>
    </row>
    <row r="288" spans="1:6">
      <c r="A288" s="106">
        <v>286</v>
      </c>
      <c r="B288" t="s">
        <v>1386</v>
      </c>
      <c r="C288" t="s">
        <v>1398</v>
      </c>
      <c r="D288" t="s">
        <v>1131</v>
      </c>
      <c r="E288">
        <v>9</v>
      </c>
      <c r="F288">
        <f>'JUMLAH MHS'!$E$6</f>
        <v>195</v>
      </c>
    </row>
    <row r="289" spans="1:6">
      <c r="A289" s="106">
        <v>287</v>
      </c>
      <c r="B289" t="s">
        <v>1387</v>
      </c>
      <c r="C289" t="s">
        <v>1399</v>
      </c>
      <c r="D289" t="s">
        <v>1131</v>
      </c>
      <c r="E289">
        <v>9</v>
      </c>
      <c r="F289">
        <f>'JUMLAH MHS'!$E$6</f>
        <v>195</v>
      </c>
    </row>
    <row r="290" spans="1:6">
      <c r="A290" s="106">
        <v>288</v>
      </c>
      <c r="B290" t="s">
        <v>1388</v>
      </c>
      <c r="C290" t="s">
        <v>1400</v>
      </c>
      <c r="D290" t="s">
        <v>1131</v>
      </c>
      <c r="E290">
        <v>9</v>
      </c>
      <c r="F290">
        <f>'JUMLAH MHS'!$E$6</f>
        <v>195</v>
      </c>
    </row>
    <row r="291" spans="1:6">
      <c r="A291" s="106">
        <v>289</v>
      </c>
      <c r="B291" t="s">
        <v>1389</v>
      </c>
      <c r="C291" t="s">
        <v>1401</v>
      </c>
      <c r="D291" t="s">
        <v>1131</v>
      </c>
      <c r="E291">
        <v>9</v>
      </c>
      <c r="F291">
        <f>'JUMLAH MHS'!$E$6</f>
        <v>195</v>
      </c>
    </row>
    <row r="292" spans="1:6">
      <c r="A292" s="106">
        <v>290</v>
      </c>
      <c r="B292" t="s">
        <v>1390</v>
      </c>
      <c r="C292" t="s">
        <v>1402</v>
      </c>
      <c r="D292" t="s">
        <v>1131</v>
      </c>
      <c r="E292">
        <v>9</v>
      </c>
      <c r="F292">
        <f>'JUMLAH MHS'!$E$6</f>
        <v>195</v>
      </c>
    </row>
    <row r="293" spans="1:6">
      <c r="A293" s="106">
        <v>291</v>
      </c>
      <c r="B293" t="s">
        <v>1403</v>
      </c>
      <c r="C293" t="s">
        <v>1419</v>
      </c>
      <c r="D293" t="s">
        <v>1131</v>
      </c>
      <c r="E293">
        <v>24</v>
      </c>
      <c r="F293">
        <f>'JUMLAH MHS'!$E$6</f>
        <v>195</v>
      </c>
    </row>
    <row r="294" spans="1:6">
      <c r="A294" s="106">
        <v>292</v>
      </c>
      <c r="B294" t="s">
        <v>1404</v>
      </c>
      <c r="C294" t="s">
        <v>1420</v>
      </c>
      <c r="D294" t="s">
        <v>1131</v>
      </c>
      <c r="E294">
        <v>3</v>
      </c>
      <c r="F294">
        <f>'JUMLAH MHS'!$E$6</f>
        <v>195</v>
      </c>
    </row>
    <row r="295" spans="1:6">
      <c r="A295" s="106">
        <v>293</v>
      </c>
      <c r="B295" t="s">
        <v>1405</v>
      </c>
      <c r="C295" t="s">
        <v>1421</v>
      </c>
      <c r="D295" t="s">
        <v>1131</v>
      </c>
      <c r="E295">
        <v>3</v>
      </c>
      <c r="F295">
        <f>'JUMLAH MHS'!$E$6</f>
        <v>195</v>
      </c>
    </row>
    <row r="296" spans="1:6">
      <c r="A296" s="106">
        <v>294</v>
      </c>
      <c r="B296" t="s">
        <v>1406</v>
      </c>
      <c r="C296" t="s">
        <v>1422</v>
      </c>
      <c r="D296" t="s">
        <v>1131</v>
      </c>
      <c r="E296">
        <v>3</v>
      </c>
      <c r="F296">
        <f>'JUMLAH MHS'!$E$6</f>
        <v>195</v>
      </c>
    </row>
    <row r="297" spans="1:6">
      <c r="A297" s="106">
        <v>295</v>
      </c>
      <c r="B297" t="s">
        <v>1407</v>
      </c>
      <c r="C297" t="s">
        <v>1423</v>
      </c>
      <c r="D297" t="s">
        <v>1131</v>
      </c>
      <c r="E297">
        <v>3</v>
      </c>
      <c r="F297">
        <f>'JUMLAH MHS'!$E$6</f>
        <v>195</v>
      </c>
    </row>
    <row r="298" spans="1:6">
      <c r="A298" s="106">
        <v>296</v>
      </c>
      <c r="B298" t="s">
        <v>1408</v>
      </c>
      <c r="C298" t="s">
        <v>1424</v>
      </c>
      <c r="D298" t="s">
        <v>1131</v>
      </c>
      <c r="E298">
        <v>3</v>
      </c>
      <c r="F298">
        <f>'JUMLAH MHS'!$E$6</f>
        <v>195</v>
      </c>
    </row>
    <row r="299" spans="1:6">
      <c r="A299" s="106">
        <v>297</v>
      </c>
      <c r="B299" t="s">
        <v>1409</v>
      </c>
      <c r="C299" t="s">
        <v>1425</v>
      </c>
      <c r="D299" t="s">
        <v>1131</v>
      </c>
      <c r="E299">
        <v>3</v>
      </c>
      <c r="F299">
        <f>'JUMLAH MHS'!$E$6</f>
        <v>195</v>
      </c>
    </row>
    <row r="300" spans="1:6">
      <c r="A300" s="106">
        <v>298</v>
      </c>
      <c r="B300" t="s">
        <v>1410</v>
      </c>
      <c r="C300" t="s">
        <v>1426</v>
      </c>
      <c r="D300" t="s">
        <v>1131</v>
      </c>
      <c r="E300">
        <v>3</v>
      </c>
      <c r="F300">
        <f>'JUMLAH MHS'!$E$6</f>
        <v>195</v>
      </c>
    </row>
    <row r="301" spans="1:6">
      <c r="A301" s="106">
        <v>299</v>
      </c>
      <c r="B301" t="s">
        <v>1411</v>
      </c>
      <c r="C301" t="s">
        <v>1427</v>
      </c>
      <c r="D301" t="s">
        <v>1131</v>
      </c>
      <c r="E301">
        <v>3</v>
      </c>
      <c r="F301">
        <f>'JUMLAH MHS'!$E$6</f>
        <v>195</v>
      </c>
    </row>
    <row r="302" spans="1:6">
      <c r="A302" s="106">
        <v>300</v>
      </c>
      <c r="B302" t="s">
        <v>1412</v>
      </c>
      <c r="C302" t="s">
        <v>1428</v>
      </c>
      <c r="D302" t="s">
        <v>1131</v>
      </c>
      <c r="E302">
        <v>3</v>
      </c>
      <c r="F302">
        <f>'JUMLAH MHS'!$E$6</f>
        <v>195</v>
      </c>
    </row>
    <row r="303" spans="1:6">
      <c r="A303" s="106">
        <v>301</v>
      </c>
      <c r="B303" t="s">
        <v>1413</v>
      </c>
      <c r="C303" t="s">
        <v>1429</v>
      </c>
      <c r="D303" t="s">
        <v>1131</v>
      </c>
      <c r="E303">
        <v>3</v>
      </c>
      <c r="F303">
        <f>'JUMLAH MHS'!$E$6</f>
        <v>195</v>
      </c>
    </row>
    <row r="304" spans="1:6">
      <c r="A304" s="106">
        <v>302</v>
      </c>
      <c r="B304" t="s">
        <v>1414</v>
      </c>
      <c r="C304" t="s">
        <v>1430</v>
      </c>
      <c r="D304" t="s">
        <v>1131</v>
      </c>
      <c r="E304">
        <v>3</v>
      </c>
      <c r="F304">
        <f>'JUMLAH MHS'!$E$6</f>
        <v>195</v>
      </c>
    </row>
    <row r="305" spans="1:6">
      <c r="A305" s="106">
        <v>303</v>
      </c>
      <c r="B305" t="s">
        <v>1415</v>
      </c>
      <c r="C305" t="s">
        <v>1431</v>
      </c>
      <c r="D305" t="s">
        <v>1131</v>
      </c>
      <c r="E305">
        <v>3</v>
      </c>
      <c r="F305">
        <f>'JUMLAH MHS'!$E$6</f>
        <v>195</v>
      </c>
    </row>
    <row r="306" spans="1:6">
      <c r="A306" s="106">
        <v>304</v>
      </c>
      <c r="B306" t="s">
        <v>1416</v>
      </c>
      <c r="C306" t="s">
        <v>1432</v>
      </c>
      <c r="D306" t="s">
        <v>1131</v>
      </c>
      <c r="E306">
        <v>3</v>
      </c>
      <c r="F306">
        <f>'JUMLAH MHS'!$E$6</f>
        <v>195</v>
      </c>
    </row>
    <row r="307" spans="1:6">
      <c r="A307" s="106">
        <v>305</v>
      </c>
      <c r="B307" t="s">
        <v>1417</v>
      </c>
      <c r="C307" t="s">
        <v>1433</v>
      </c>
      <c r="D307" t="s">
        <v>1131</v>
      </c>
      <c r="E307">
        <v>3</v>
      </c>
      <c r="F307">
        <f>'JUMLAH MHS'!$E$6</f>
        <v>195</v>
      </c>
    </row>
    <row r="308" spans="1:6">
      <c r="A308" s="106">
        <v>306</v>
      </c>
      <c r="B308" t="s">
        <v>1418</v>
      </c>
      <c r="C308" t="s">
        <v>1434</v>
      </c>
      <c r="D308" t="s">
        <v>1131</v>
      </c>
      <c r="E308">
        <v>3</v>
      </c>
      <c r="F308">
        <f>'JUMLAH MHS'!$E$6</f>
        <v>195</v>
      </c>
    </row>
    <row r="309" spans="1:6">
      <c r="A309" s="106">
        <v>307</v>
      </c>
      <c r="B309" t="s">
        <v>1435</v>
      </c>
      <c r="C309" t="s">
        <v>1458</v>
      </c>
      <c r="D309" t="s">
        <v>1131</v>
      </c>
      <c r="E309">
        <v>24</v>
      </c>
      <c r="F309">
        <f>'JUMLAH MHS'!$E$6</f>
        <v>195</v>
      </c>
    </row>
    <row r="310" spans="1:6">
      <c r="A310" s="106">
        <v>308</v>
      </c>
      <c r="B310" t="s">
        <v>1436</v>
      </c>
      <c r="C310" t="s">
        <v>1459</v>
      </c>
      <c r="D310" t="s">
        <v>1131</v>
      </c>
      <c r="E310">
        <v>24</v>
      </c>
      <c r="F310">
        <f>'JUMLAH MHS'!$E$6</f>
        <v>195</v>
      </c>
    </row>
    <row r="311" spans="1:6">
      <c r="A311" s="106">
        <v>309</v>
      </c>
      <c r="B311" t="s">
        <v>1437</v>
      </c>
      <c r="C311" t="s">
        <v>1460</v>
      </c>
      <c r="D311" t="s">
        <v>1131</v>
      </c>
      <c r="E311">
        <v>3</v>
      </c>
      <c r="F311">
        <f>'JUMLAH MHS'!$E$6</f>
        <v>195</v>
      </c>
    </row>
    <row r="312" spans="1:6">
      <c r="A312" s="106">
        <v>310</v>
      </c>
      <c r="B312" t="s">
        <v>1438</v>
      </c>
      <c r="C312" t="s">
        <v>1461</v>
      </c>
      <c r="D312" t="s">
        <v>1131</v>
      </c>
      <c r="E312">
        <v>3</v>
      </c>
      <c r="F312">
        <v>100</v>
      </c>
    </row>
    <row r="313" spans="1:6">
      <c r="A313" s="106">
        <v>311</v>
      </c>
      <c r="B313" t="s">
        <v>1439</v>
      </c>
      <c r="C313" t="s">
        <v>1462</v>
      </c>
      <c r="D313" t="s">
        <v>1131</v>
      </c>
      <c r="E313">
        <v>3</v>
      </c>
      <c r="F313">
        <v>60</v>
      </c>
    </row>
    <row r="314" spans="1:6">
      <c r="A314" s="106">
        <v>312</v>
      </c>
      <c r="B314" t="s">
        <v>1440</v>
      </c>
      <c r="C314" t="s">
        <v>1463</v>
      </c>
      <c r="D314" t="s">
        <v>1131</v>
      </c>
      <c r="E314">
        <v>3</v>
      </c>
      <c r="F314">
        <f>'JUMLAH MHS'!$E$6</f>
        <v>195</v>
      </c>
    </row>
    <row r="315" spans="1:6">
      <c r="A315" s="106">
        <v>313</v>
      </c>
      <c r="B315" t="s">
        <v>1441</v>
      </c>
      <c r="C315" t="s">
        <v>1464</v>
      </c>
      <c r="D315" t="s">
        <v>1131</v>
      </c>
      <c r="E315">
        <v>3</v>
      </c>
      <c r="F315">
        <v>100</v>
      </c>
    </row>
    <row r="316" spans="1:6">
      <c r="A316" s="106">
        <v>314</v>
      </c>
      <c r="B316" t="s">
        <v>1442</v>
      </c>
      <c r="C316" t="s">
        <v>1465</v>
      </c>
      <c r="D316" t="s">
        <v>1131</v>
      </c>
      <c r="E316">
        <v>3</v>
      </c>
      <c r="F316">
        <v>60</v>
      </c>
    </row>
    <row r="317" spans="1:6">
      <c r="A317" s="106">
        <v>315</v>
      </c>
      <c r="B317" t="s">
        <v>1443</v>
      </c>
      <c r="C317" t="s">
        <v>1466</v>
      </c>
      <c r="D317" t="s">
        <v>1131</v>
      </c>
      <c r="E317">
        <v>3</v>
      </c>
      <c r="F317">
        <f>'JUMLAH MHS'!$E$6</f>
        <v>195</v>
      </c>
    </row>
    <row r="318" spans="1:6">
      <c r="A318" s="106">
        <v>316</v>
      </c>
      <c r="B318" t="s">
        <v>1444</v>
      </c>
      <c r="C318" t="s">
        <v>1467</v>
      </c>
      <c r="D318" t="s">
        <v>1131</v>
      </c>
      <c r="E318">
        <v>3</v>
      </c>
      <c r="F318">
        <v>100</v>
      </c>
    </row>
    <row r="319" spans="1:6">
      <c r="A319" s="106">
        <v>317</v>
      </c>
      <c r="B319" t="s">
        <v>1445</v>
      </c>
      <c r="C319" t="s">
        <v>1468</v>
      </c>
      <c r="D319" t="s">
        <v>1131</v>
      </c>
      <c r="E319">
        <v>3</v>
      </c>
      <c r="F319">
        <v>60</v>
      </c>
    </row>
    <row r="320" spans="1:6">
      <c r="A320" s="106">
        <v>318</v>
      </c>
      <c r="B320" t="s">
        <v>1446</v>
      </c>
      <c r="C320" t="s">
        <v>1469</v>
      </c>
      <c r="D320" t="s">
        <v>1131</v>
      </c>
      <c r="E320">
        <v>8</v>
      </c>
      <c r="F320">
        <f>'JUMLAH MHS'!$E$6</f>
        <v>195</v>
      </c>
    </row>
    <row r="321" spans="1:6">
      <c r="A321" s="106">
        <v>319</v>
      </c>
      <c r="B321" t="s">
        <v>1447</v>
      </c>
      <c r="C321" t="s">
        <v>1470</v>
      </c>
      <c r="D321" t="s">
        <v>1131</v>
      </c>
      <c r="E321">
        <v>8</v>
      </c>
      <c r="F321">
        <v>100</v>
      </c>
    </row>
    <row r="322" spans="1:6">
      <c r="A322" s="106">
        <v>320</v>
      </c>
      <c r="B322" t="s">
        <v>1448</v>
      </c>
      <c r="C322" t="s">
        <v>1471</v>
      </c>
      <c r="D322" t="s">
        <v>1131</v>
      </c>
      <c r="E322">
        <v>8</v>
      </c>
      <c r="F322">
        <f>'JUMLAH MHS'!$E$6</f>
        <v>195</v>
      </c>
    </row>
    <row r="323" spans="1:6">
      <c r="A323" s="106">
        <v>321</v>
      </c>
      <c r="B323" t="s">
        <v>1449</v>
      </c>
      <c r="C323" t="s">
        <v>1472</v>
      </c>
      <c r="D323" t="s">
        <v>1131</v>
      </c>
      <c r="E323">
        <v>8</v>
      </c>
      <c r="F323">
        <v>100</v>
      </c>
    </row>
    <row r="324" spans="1:6">
      <c r="A324" s="106">
        <v>322</v>
      </c>
      <c r="B324" t="s">
        <v>1450</v>
      </c>
      <c r="C324" t="s">
        <v>1473</v>
      </c>
      <c r="D324" t="s">
        <v>1131</v>
      </c>
      <c r="E324">
        <v>8</v>
      </c>
      <c r="F324">
        <f>'JUMLAH MHS'!$E$6</f>
        <v>195</v>
      </c>
    </row>
    <row r="325" spans="1:6">
      <c r="A325" s="106">
        <v>323</v>
      </c>
      <c r="B325" t="s">
        <v>1451</v>
      </c>
      <c r="C325" t="s">
        <v>1474</v>
      </c>
      <c r="D325" t="s">
        <v>1131</v>
      </c>
      <c r="E325">
        <v>8</v>
      </c>
      <c r="F325">
        <v>100</v>
      </c>
    </row>
    <row r="326" spans="1:6">
      <c r="A326" s="106">
        <v>324</v>
      </c>
      <c r="B326" t="s">
        <v>1452</v>
      </c>
      <c r="C326" t="s">
        <v>1475</v>
      </c>
      <c r="D326" t="s">
        <v>1131</v>
      </c>
      <c r="E326">
        <v>3</v>
      </c>
      <c r="F326">
        <f>'JUMLAH MHS'!$E$6</f>
        <v>195</v>
      </c>
    </row>
    <row r="327" spans="1:6">
      <c r="A327" s="106">
        <v>325</v>
      </c>
      <c r="B327" t="s">
        <v>1453</v>
      </c>
      <c r="C327" t="s">
        <v>1476</v>
      </c>
      <c r="D327" t="s">
        <v>1131</v>
      </c>
      <c r="E327">
        <v>3</v>
      </c>
      <c r="F327">
        <f>'JUMLAH MHS'!$E$6</f>
        <v>195</v>
      </c>
    </row>
    <row r="328" spans="1:6">
      <c r="A328" s="106">
        <v>326</v>
      </c>
      <c r="B328" t="s">
        <v>1454</v>
      </c>
      <c r="C328" t="s">
        <v>1477</v>
      </c>
      <c r="D328" t="s">
        <v>1131</v>
      </c>
      <c r="E328">
        <v>3</v>
      </c>
      <c r="F328">
        <f>'JUMLAH MHS'!$E$6</f>
        <v>195</v>
      </c>
    </row>
    <row r="329" spans="1:6">
      <c r="A329" s="106">
        <v>327</v>
      </c>
      <c r="B329" t="s">
        <v>1455</v>
      </c>
      <c r="C329" t="s">
        <v>1478</v>
      </c>
      <c r="D329" t="s">
        <v>1131</v>
      </c>
      <c r="E329">
        <v>3</v>
      </c>
      <c r="F329">
        <f>'JUMLAH MHS'!$E$6</f>
        <v>195</v>
      </c>
    </row>
    <row r="330" spans="1:6">
      <c r="A330" s="106">
        <v>328</v>
      </c>
      <c r="B330" t="s">
        <v>1456</v>
      </c>
      <c r="C330" t="s">
        <v>1479</v>
      </c>
      <c r="D330" t="s">
        <v>1131</v>
      </c>
      <c r="E330">
        <v>8</v>
      </c>
      <c r="F330">
        <f>'JUMLAH MHS'!$E$6</f>
        <v>195</v>
      </c>
    </row>
    <row r="331" spans="1:6">
      <c r="A331" s="106">
        <v>329</v>
      </c>
      <c r="B331" t="s">
        <v>1457</v>
      </c>
      <c r="C331" t="s">
        <v>1480</v>
      </c>
      <c r="D331" t="s">
        <v>1131</v>
      </c>
      <c r="E331">
        <v>8</v>
      </c>
      <c r="F331">
        <v>100</v>
      </c>
    </row>
    <row r="332" spans="1:6">
      <c r="A332" s="106">
        <v>330</v>
      </c>
      <c r="B332" t="s">
        <v>1075</v>
      </c>
      <c r="C332" t="s">
        <v>1481</v>
      </c>
      <c r="D332" t="s">
        <v>1132</v>
      </c>
      <c r="E332">
        <v>9</v>
      </c>
      <c r="F332">
        <f>'JUMLAH MHS'!$F$8</f>
        <v>0</v>
      </c>
    </row>
    <row r="333" spans="1:6">
      <c r="A333" s="106">
        <v>331</v>
      </c>
      <c r="B333" t="s">
        <v>1076</v>
      </c>
      <c r="C333" t="s">
        <v>1482</v>
      </c>
      <c r="D333" t="s">
        <v>1132</v>
      </c>
      <c r="E333">
        <v>9</v>
      </c>
      <c r="F333">
        <f>'JUMLAH MHS'!$F$8</f>
        <v>0</v>
      </c>
    </row>
    <row r="334" spans="1:6">
      <c r="A334" s="106">
        <v>332</v>
      </c>
      <c r="B334" t="s">
        <v>1077</v>
      </c>
      <c r="C334" t="s">
        <v>1483</v>
      </c>
      <c r="D334" t="s">
        <v>1132</v>
      </c>
      <c r="E334">
        <v>9</v>
      </c>
      <c r="F334">
        <f>'JUMLAH MHS'!$F$8</f>
        <v>0</v>
      </c>
    </row>
    <row r="335" spans="1:6">
      <c r="A335" s="106">
        <v>333</v>
      </c>
      <c r="B335" t="s">
        <v>1078</v>
      </c>
      <c r="C335" t="s">
        <v>1484</v>
      </c>
      <c r="D335" t="s">
        <v>1132</v>
      </c>
      <c r="E335">
        <v>9</v>
      </c>
      <c r="F335">
        <f>'JUMLAH MHS'!$F$8</f>
        <v>0</v>
      </c>
    </row>
    <row r="336" spans="1:6">
      <c r="A336" s="106">
        <v>334</v>
      </c>
      <c r="B336" t="s">
        <v>1079</v>
      </c>
      <c r="C336" t="s">
        <v>1485</v>
      </c>
      <c r="D336" t="s">
        <v>1132</v>
      </c>
      <c r="E336">
        <v>9</v>
      </c>
      <c r="F336">
        <f>'JUMLAH MHS'!$F$8</f>
        <v>0</v>
      </c>
    </row>
    <row r="337" spans="1:6">
      <c r="A337" s="106">
        <v>335</v>
      </c>
      <c r="B337" t="s">
        <v>1080</v>
      </c>
      <c r="C337" t="s">
        <v>1486</v>
      </c>
      <c r="D337" t="s">
        <v>1132</v>
      </c>
      <c r="E337">
        <v>9</v>
      </c>
      <c r="F337">
        <f>'JUMLAH MHS'!$F$8</f>
        <v>0</v>
      </c>
    </row>
    <row r="338" spans="1:6">
      <c r="A338" s="106">
        <v>336</v>
      </c>
      <c r="B338" t="s">
        <v>1081</v>
      </c>
      <c r="C338" t="s">
        <v>1487</v>
      </c>
      <c r="D338" t="s">
        <v>1132</v>
      </c>
      <c r="E338">
        <v>9</v>
      </c>
      <c r="F338">
        <f>'JUMLAH MHS'!$F$8</f>
        <v>0</v>
      </c>
    </row>
    <row r="339" spans="1:6">
      <c r="A339" s="106">
        <v>337</v>
      </c>
      <c r="B339" t="s">
        <v>1082</v>
      </c>
      <c r="C339" t="s">
        <v>1488</v>
      </c>
      <c r="D339" t="s">
        <v>1132</v>
      </c>
      <c r="E339">
        <v>9</v>
      </c>
      <c r="F339">
        <f>'JUMLAH MHS'!$F$8</f>
        <v>0</v>
      </c>
    </row>
    <row r="340" spans="1:6">
      <c r="A340" s="106">
        <v>338</v>
      </c>
      <c r="B340" t="s">
        <v>1083</v>
      </c>
      <c r="C340" t="s">
        <v>1489</v>
      </c>
      <c r="D340" t="s">
        <v>1132</v>
      </c>
      <c r="E340">
        <v>9</v>
      </c>
      <c r="F340">
        <f>'JUMLAH MHS'!$F$8</f>
        <v>0</v>
      </c>
    </row>
    <row r="341" spans="1:6">
      <c r="A341" s="106">
        <v>339</v>
      </c>
      <c r="B341" t="s">
        <v>1084</v>
      </c>
      <c r="C341" t="s">
        <v>1490</v>
      </c>
      <c r="D341" t="s">
        <v>1132</v>
      </c>
      <c r="E341">
        <v>9</v>
      </c>
      <c r="F341">
        <f>'JUMLAH MHS'!$F$8</f>
        <v>0</v>
      </c>
    </row>
    <row r="342" spans="1:6">
      <c r="A342" s="106">
        <v>340</v>
      </c>
      <c r="B342" t="s">
        <v>1085</v>
      </c>
      <c r="C342" t="s">
        <v>1491</v>
      </c>
      <c r="D342" t="s">
        <v>1132</v>
      </c>
      <c r="E342">
        <v>9</v>
      </c>
      <c r="F342">
        <f>'JUMLAH MHS'!$F$8</f>
        <v>0</v>
      </c>
    </row>
    <row r="343" spans="1:6">
      <c r="A343" s="106">
        <v>341</v>
      </c>
      <c r="B343" t="s">
        <v>1086</v>
      </c>
      <c r="C343" t="s">
        <v>1492</v>
      </c>
      <c r="D343" t="s">
        <v>1132</v>
      </c>
      <c r="E343">
        <v>9</v>
      </c>
      <c r="F343">
        <f>'JUMLAH MHS'!$F$8</f>
        <v>0</v>
      </c>
    </row>
    <row r="344" spans="1:6">
      <c r="A344" s="106">
        <v>342</v>
      </c>
      <c r="B344" t="s">
        <v>1087</v>
      </c>
      <c r="C344" t="s">
        <v>1493</v>
      </c>
      <c r="D344" t="s">
        <v>1132</v>
      </c>
      <c r="E344">
        <v>24</v>
      </c>
      <c r="F344">
        <f>'JUMLAH MHS'!$F$8</f>
        <v>0</v>
      </c>
    </row>
    <row r="345" spans="1:6">
      <c r="A345" s="106">
        <v>343</v>
      </c>
      <c r="B345" t="s">
        <v>1088</v>
      </c>
      <c r="C345" t="s">
        <v>1494</v>
      </c>
      <c r="D345" t="s">
        <v>1132</v>
      </c>
      <c r="E345">
        <v>24</v>
      </c>
      <c r="F345">
        <f>'JUMLAH MHS'!$F$8</f>
        <v>0</v>
      </c>
    </row>
    <row r="346" spans="1:6">
      <c r="A346" s="106">
        <v>344</v>
      </c>
      <c r="B346" t="s">
        <v>1089</v>
      </c>
      <c r="C346" t="s">
        <v>1495</v>
      </c>
      <c r="D346" t="s">
        <v>1132</v>
      </c>
      <c r="E346">
        <v>24</v>
      </c>
      <c r="F346">
        <f>'JUMLAH MHS'!$F$8</f>
        <v>0</v>
      </c>
    </row>
    <row r="347" spans="1:6">
      <c r="A347" s="106">
        <v>345</v>
      </c>
      <c r="B347" t="s">
        <v>1090</v>
      </c>
      <c r="C347" t="s">
        <v>1496</v>
      </c>
      <c r="D347" t="s">
        <v>1132</v>
      </c>
      <c r="E347">
        <v>24</v>
      </c>
      <c r="F347">
        <f>'JUMLAH MHS'!$F$8</f>
        <v>0</v>
      </c>
    </row>
    <row r="348" spans="1:6">
      <c r="A348" s="106">
        <v>346</v>
      </c>
      <c r="B348" t="s">
        <v>1091</v>
      </c>
      <c r="C348" t="s">
        <v>1497</v>
      </c>
      <c r="D348" t="s">
        <v>1132</v>
      </c>
      <c r="E348">
        <v>3</v>
      </c>
      <c r="F348">
        <f>'JUMLAH MHS'!$F$8</f>
        <v>0</v>
      </c>
    </row>
    <row r="349" spans="1:6">
      <c r="A349" s="106">
        <v>347</v>
      </c>
      <c r="B349" t="s">
        <v>1092</v>
      </c>
      <c r="C349" t="s">
        <v>1498</v>
      </c>
      <c r="D349" t="s">
        <v>1132</v>
      </c>
      <c r="E349">
        <v>3</v>
      </c>
      <c r="F349">
        <f>'JUMLAH MHS'!$F$8</f>
        <v>0</v>
      </c>
    </row>
    <row r="350" spans="1:6">
      <c r="A350" s="106">
        <v>348</v>
      </c>
      <c r="B350" t="s">
        <v>1093</v>
      </c>
      <c r="C350" t="s">
        <v>1499</v>
      </c>
      <c r="D350" t="s">
        <v>1132</v>
      </c>
      <c r="E350">
        <v>3</v>
      </c>
      <c r="F350">
        <f>'JUMLAH MHS'!$F$8</f>
        <v>0</v>
      </c>
    </row>
    <row r="351" spans="1:6">
      <c r="A351" s="106">
        <v>349</v>
      </c>
      <c r="B351" t="s">
        <v>1094</v>
      </c>
      <c r="C351" t="s">
        <v>1500</v>
      </c>
      <c r="D351" t="s">
        <v>1132</v>
      </c>
      <c r="E351">
        <v>3</v>
      </c>
      <c r="F351">
        <f>'JUMLAH MHS'!$F$8</f>
        <v>0</v>
      </c>
    </row>
    <row r="352" spans="1:6">
      <c r="A352" s="106">
        <v>350</v>
      </c>
      <c r="B352" t="s">
        <v>1095</v>
      </c>
      <c r="C352" t="s">
        <v>1501</v>
      </c>
      <c r="D352" t="s">
        <v>1132</v>
      </c>
      <c r="E352">
        <v>3</v>
      </c>
      <c r="F352">
        <f>'JUMLAH MHS'!$F$8</f>
        <v>0</v>
      </c>
    </row>
    <row r="353" spans="1:6">
      <c r="A353" s="106">
        <v>351</v>
      </c>
      <c r="B353" t="s">
        <v>1096</v>
      </c>
      <c r="C353" t="s">
        <v>1502</v>
      </c>
      <c r="D353" t="s">
        <v>1132</v>
      </c>
      <c r="E353">
        <v>3</v>
      </c>
      <c r="F353">
        <f>'JUMLAH MHS'!$F$8</f>
        <v>0</v>
      </c>
    </row>
    <row r="354" spans="1:6">
      <c r="A354" s="106">
        <v>352</v>
      </c>
      <c r="B354" t="s">
        <v>1097</v>
      </c>
      <c r="C354" t="s">
        <v>1503</v>
      </c>
      <c r="D354" t="s">
        <v>1132</v>
      </c>
      <c r="E354">
        <v>3</v>
      </c>
      <c r="F354">
        <f>'JUMLAH MHS'!$F$8</f>
        <v>0</v>
      </c>
    </row>
    <row r="355" spans="1:6">
      <c r="A355" s="106">
        <v>353</v>
      </c>
      <c r="B355" t="s">
        <v>1098</v>
      </c>
      <c r="C355" t="s">
        <v>1504</v>
      </c>
      <c r="D355" t="s">
        <v>1132</v>
      </c>
      <c r="E355">
        <v>3</v>
      </c>
      <c r="F355">
        <f>'JUMLAH MHS'!$F$8</f>
        <v>0</v>
      </c>
    </row>
    <row r="356" spans="1:6">
      <c r="A356" s="106">
        <v>354</v>
      </c>
      <c r="B356" t="s">
        <v>1099</v>
      </c>
      <c r="C356" t="s">
        <v>1505</v>
      </c>
      <c r="D356" t="s">
        <v>1132</v>
      </c>
      <c r="E356">
        <v>3</v>
      </c>
      <c r="F356">
        <f>'JUMLAH MHS'!$F$8</f>
        <v>0</v>
      </c>
    </row>
    <row r="357" spans="1:6">
      <c r="A357" s="106">
        <v>355</v>
      </c>
      <c r="B357" t="s">
        <v>1100</v>
      </c>
      <c r="C357" t="s">
        <v>1506</v>
      </c>
      <c r="D357" t="s">
        <v>1132</v>
      </c>
      <c r="E357">
        <v>3</v>
      </c>
      <c r="F357">
        <f>'JUMLAH MHS'!$F$8</f>
        <v>0</v>
      </c>
    </row>
    <row r="358" spans="1:6">
      <c r="A358" s="106">
        <v>356</v>
      </c>
      <c r="B358" t="s">
        <v>1101</v>
      </c>
      <c r="C358" t="s">
        <v>1507</v>
      </c>
      <c r="D358" t="s">
        <v>1132</v>
      </c>
      <c r="E358">
        <v>3</v>
      </c>
      <c r="F358">
        <f>'JUMLAH MHS'!$F$8</f>
        <v>0</v>
      </c>
    </row>
    <row r="359" spans="1:6">
      <c r="A359" s="106">
        <v>357</v>
      </c>
      <c r="B359" t="s">
        <v>1102</v>
      </c>
      <c r="C359" t="s">
        <v>1508</v>
      </c>
      <c r="D359" t="s">
        <v>1132</v>
      </c>
      <c r="E359">
        <v>3</v>
      </c>
      <c r="F359">
        <v>100</v>
      </c>
    </row>
    <row r="360" spans="1:6">
      <c r="A360" s="106">
        <v>358</v>
      </c>
      <c r="B360" t="s">
        <v>1103</v>
      </c>
      <c r="C360" t="s">
        <v>1509</v>
      </c>
      <c r="D360" t="s">
        <v>1132</v>
      </c>
      <c r="E360">
        <v>3</v>
      </c>
      <c r="F360">
        <v>75</v>
      </c>
    </row>
    <row r="361" spans="1:6">
      <c r="A361" s="106">
        <v>359</v>
      </c>
      <c r="B361" t="s">
        <v>1104</v>
      </c>
      <c r="C361" t="s">
        <v>1510</v>
      </c>
      <c r="D361" t="s">
        <v>1132</v>
      </c>
      <c r="E361">
        <v>3</v>
      </c>
      <c r="F361">
        <f>'JUMLAH MHS'!$F$8</f>
        <v>0</v>
      </c>
    </row>
    <row r="362" spans="1:6">
      <c r="A362" s="106">
        <v>360</v>
      </c>
      <c r="B362" t="s">
        <v>1105</v>
      </c>
      <c r="C362" t="s">
        <v>1511</v>
      </c>
      <c r="D362" t="s">
        <v>1132</v>
      </c>
      <c r="E362">
        <v>3</v>
      </c>
      <c r="F362">
        <v>100</v>
      </c>
    </row>
    <row r="363" spans="1:6">
      <c r="A363" s="106">
        <v>361</v>
      </c>
      <c r="B363" t="s">
        <v>1106</v>
      </c>
      <c r="C363" t="s">
        <v>1512</v>
      </c>
      <c r="D363" t="s">
        <v>1132</v>
      </c>
      <c r="E363">
        <v>3</v>
      </c>
      <c r="F363">
        <f>'JUMLAH MHS'!$F$8</f>
        <v>0</v>
      </c>
    </row>
    <row r="364" spans="1:6">
      <c r="A364" s="106">
        <v>362</v>
      </c>
      <c r="B364" t="s">
        <v>1107</v>
      </c>
      <c r="C364" t="s">
        <v>1513</v>
      </c>
      <c r="D364" t="s">
        <v>1132</v>
      </c>
      <c r="E364">
        <v>3</v>
      </c>
      <c r="F364">
        <v>100</v>
      </c>
    </row>
    <row r="365" spans="1:6">
      <c r="A365" s="106">
        <v>363</v>
      </c>
      <c r="B365" t="s">
        <v>1108</v>
      </c>
      <c r="C365" t="s">
        <v>1514</v>
      </c>
      <c r="D365" t="s">
        <v>1132</v>
      </c>
      <c r="E365">
        <v>3</v>
      </c>
      <c r="F365">
        <v>75</v>
      </c>
    </row>
    <row r="366" spans="1:6">
      <c r="A366" s="106">
        <v>364</v>
      </c>
      <c r="B366" t="s">
        <v>1109</v>
      </c>
      <c r="C366" t="s">
        <v>1515</v>
      </c>
      <c r="D366" t="s">
        <v>1132</v>
      </c>
      <c r="E366">
        <v>8</v>
      </c>
      <c r="F366">
        <f>'JUMLAH MHS'!$F$8</f>
        <v>0</v>
      </c>
    </row>
    <row r="367" spans="1:6">
      <c r="A367" s="106">
        <v>365</v>
      </c>
      <c r="B367" t="s">
        <v>1110</v>
      </c>
      <c r="C367" t="s">
        <v>1516</v>
      </c>
      <c r="D367" t="s">
        <v>1132</v>
      </c>
      <c r="E367">
        <v>8</v>
      </c>
      <c r="F367">
        <v>100</v>
      </c>
    </row>
    <row r="368" spans="1:6">
      <c r="A368" s="106">
        <v>366</v>
      </c>
      <c r="B368" t="s">
        <v>1111</v>
      </c>
      <c r="C368" t="s">
        <v>1517</v>
      </c>
      <c r="D368" t="s">
        <v>1132</v>
      </c>
      <c r="E368">
        <v>3</v>
      </c>
      <c r="F368">
        <f>'JUMLAH MHS'!$F$8</f>
        <v>0</v>
      </c>
    </row>
    <row r="369" spans="1:6">
      <c r="A369" s="106">
        <v>367</v>
      </c>
      <c r="B369" t="s">
        <v>1112</v>
      </c>
      <c r="C369" t="s">
        <v>1518</v>
      </c>
      <c r="D369" t="s">
        <v>1132</v>
      </c>
      <c r="E369">
        <v>3</v>
      </c>
      <c r="F369">
        <v>100</v>
      </c>
    </row>
    <row r="370" spans="1:6">
      <c r="A370" s="106">
        <v>368</v>
      </c>
      <c r="B370" t="s">
        <v>1113</v>
      </c>
      <c r="C370" t="s">
        <v>1519</v>
      </c>
      <c r="D370" t="s">
        <v>1132</v>
      </c>
      <c r="E370">
        <v>3</v>
      </c>
      <c r="F370">
        <v>75</v>
      </c>
    </row>
    <row r="371" spans="1:6">
      <c r="A371" s="106">
        <v>369</v>
      </c>
      <c r="B371" t="s">
        <v>1114</v>
      </c>
      <c r="C371" t="s">
        <v>1520</v>
      </c>
      <c r="D371" t="s">
        <v>1132</v>
      </c>
      <c r="E371">
        <v>8</v>
      </c>
      <c r="F371">
        <f>'JUMLAH MHS'!$F$8</f>
        <v>0</v>
      </c>
    </row>
    <row r="372" spans="1:6">
      <c r="A372" s="106">
        <v>370</v>
      </c>
      <c r="B372" t="s">
        <v>1115</v>
      </c>
      <c r="C372" t="s">
        <v>1521</v>
      </c>
      <c r="D372" t="s">
        <v>1132</v>
      </c>
      <c r="E372">
        <v>8</v>
      </c>
      <c r="F372">
        <v>100</v>
      </c>
    </row>
    <row r="373" spans="1:6">
      <c r="A373" s="106">
        <v>371</v>
      </c>
      <c r="B373" t="s">
        <v>1116</v>
      </c>
      <c r="C373" t="s">
        <v>1522</v>
      </c>
      <c r="D373" t="s">
        <v>1132</v>
      </c>
      <c r="E373">
        <v>3</v>
      </c>
      <c r="F373">
        <f>'JUMLAH MHS'!$F$8</f>
        <v>0</v>
      </c>
    </row>
    <row r="374" spans="1:6">
      <c r="A374" s="106">
        <v>372</v>
      </c>
      <c r="B374" t="s">
        <v>1117</v>
      </c>
      <c r="C374" t="s">
        <v>1523</v>
      </c>
      <c r="D374" t="s">
        <v>1132</v>
      </c>
      <c r="E374">
        <v>3</v>
      </c>
      <c r="F374">
        <f>'JUMLAH MHS'!$F$8</f>
        <v>0</v>
      </c>
    </row>
    <row r="375" spans="1:6">
      <c r="A375" s="106">
        <v>373</v>
      </c>
      <c r="B375" t="s">
        <v>1118</v>
      </c>
      <c r="C375" t="s">
        <v>1524</v>
      </c>
      <c r="D375" t="s">
        <v>1132</v>
      </c>
      <c r="E375">
        <v>3</v>
      </c>
      <c r="F375">
        <f>'JUMLAH MHS'!$F$8</f>
        <v>0</v>
      </c>
    </row>
    <row r="376" spans="1:6">
      <c r="A376" s="106">
        <v>374</v>
      </c>
      <c r="B376" t="s">
        <v>1119</v>
      </c>
      <c r="C376" t="s">
        <v>1525</v>
      </c>
      <c r="D376" t="s">
        <v>1132</v>
      </c>
      <c r="E376">
        <v>3</v>
      </c>
      <c r="F376">
        <f>'JUMLAH MHS'!$F$8</f>
        <v>0</v>
      </c>
    </row>
    <row r="377" spans="1:6">
      <c r="A377" s="106">
        <v>375</v>
      </c>
      <c r="B377" t="s">
        <v>1120</v>
      </c>
      <c r="C377" t="s">
        <v>1526</v>
      </c>
      <c r="D377" t="s">
        <v>1132</v>
      </c>
      <c r="E377">
        <v>3</v>
      </c>
      <c r="F377">
        <f>'JUMLAH MHS'!$F$8</f>
        <v>0</v>
      </c>
    </row>
    <row r="378" spans="1:6">
      <c r="A378" s="106">
        <v>376</v>
      </c>
      <c r="B378" t="s">
        <v>1121</v>
      </c>
      <c r="C378" t="s">
        <v>1527</v>
      </c>
      <c r="D378" t="s">
        <v>1132</v>
      </c>
      <c r="E378">
        <v>8</v>
      </c>
      <c r="F378">
        <f>'JUMLAH MHS'!$F$8</f>
        <v>0</v>
      </c>
    </row>
    <row r="379" spans="1:6">
      <c r="A379" s="106">
        <v>377</v>
      </c>
      <c r="B379" t="s">
        <v>1122</v>
      </c>
      <c r="C379" t="s">
        <v>1528</v>
      </c>
      <c r="D379" t="s">
        <v>1132</v>
      </c>
      <c r="E379">
        <v>8</v>
      </c>
      <c r="F379">
        <v>100</v>
      </c>
    </row>
  </sheetData>
  <phoneticPr fontId="18" type="noConversion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58FBF-2FEC-4EF1-9A08-7D706CA87106}">
  <dimension ref="A1:CK388"/>
  <sheetViews>
    <sheetView topLeftCell="A363" zoomScale="85" zoomScaleNormal="85" workbookViewId="0">
      <pane xSplit="3" topLeftCell="E1" activePane="topRight" state="frozen"/>
      <selection activeCell="A51" sqref="A51"/>
      <selection pane="topRight" activeCell="G4" sqref="G4"/>
    </sheetView>
  </sheetViews>
  <sheetFormatPr defaultRowHeight="13"/>
  <cols>
    <col min="1" max="1" width="6.36328125" style="113" customWidth="1"/>
    <col min="2" max="2" width="27" style="113" customWidth="1"/>
    <col min="3" max="3" width="14.26953125" style="113" customWidth="1"/>
    <col min="4" max="4" width="13.08984375" style="113" customWidth="1"/>
    <col min="5" max="5" width="8.7265625" style="113"/>
    <col min="6" max="6" width="11.26953125" style="113" customWidth="1"/>
    <col min="7" max="7" width="8.7265625" style="113"/>
    <col min="8" max="8" width="17" style="113" customWidth="1"/>
    <col min="9" max="9" width="11.26953125" style="113" customWidth="1"/>
    <col min="10" max="10" width="13.08984375" style="113" customWidth="1"/>
    <col min="11" max="11" width="13" style="113" customWidth="1"/>
    <col min="12" max="12" width="13.6328125" style="113" customWidth="1"/>
    <col min="13" max="13" width="14.54296875" style="113" customWidth="1"/>
    <col min="14" max="14" width="13.36328125" style="113" customWidth="1"/>
    <col min="15" max="15" width="12.81640625" style="113" customWidth="1"/>
    <col min="16" max="16" width="16.453125" style="113" customWidth="1"/>
    <col min="17" max="17" width="12.6328125" style="113" customWidth="1"/>
    <col min="18" max="21" width="16.08984375" style="113" customWidth="1"/>
    <col min="22" max="22" width="12.6328125" style="113" bestFit="1" customWidth="1"/>
    <col min="23" max="23" width="13.54296875" style="113" customWidth="1"/>
    <col min="24" max="25" width="14.08984375" style="113" customWidth="1"/>
    <col min="26" max="26" width="12.6328125" style="113" customWidth="1"/>
    <col min="27" max="27" width="13.81640625" style="113" customWidth="1"/>
    <col min="28" max="28" width="13.1796875" style="113" customWidth="1"/>
    <col min="29" max="29" width="12.6328125" style="113" customWidth="1"/>
    <col min="30" max="30" width="15.1796875" style="113" customWidth="1"/>
    <col min="31" max="37" width="12.90625" style="113" customWidth="1"/>
    <col min="38" max="38" width="14" style="113" customWidth="1"/>
    <col min="39" max="39" width="12.81640625" style="113" customWidth="1"/>
    <col min="40" max="40" width="9.6328125" style="113" bestFit="1" customWidth="1"/>
    <col min="41" max="16384" width="8.7265625" style="113"/>
  </cols>
  <sheetData>
    <row r="1" spans="1:39">
      <c r="A1" s="112" t="s">
        <v>1231</v>
      </c>
    </row>
    <row r="3" spans="1:39" ht="39">
      <c r="A3" s="114" t="s">
        <v>760</v>
      </c>
      <c r="B3" s="114" t="s">
        <v>761</v>
      </c>
      <c r="C3" s="115" t="s">
        <v>762</v>
      </c>
      <c r="D3" s="115" t="s">
        <v>763</v>
      </c>
      <c r="E3" s="114" t="s">
        <v>1124</v>
      </c>
      <c r="F3" s="114" t="s">
        <v>1125</v>
      </c>
      <c r="G3" s="116" t="s">
        <v>1123</v>
      </c>
      <c r="H3" s="114" t="s">
        <v>1534</v>
      </c>
      <c r="I3" s="114" t="s">
        <v>1535</v>
      </c>
      <c r="J3" s="114" t="s">
        <v>765</v>
      </c>
      <c r="K3" s="114" t="s">
        <v>767</v>
      </c>
      <c r="L3" s="114" t="s">
        <v>769</v>
      </c>
      <c r="M3" s="114" t="s">
        <v>771</v>
      </c>
      <c r="N3" s="114" t="s">
        <v>773</v>
      </c>
      <c r="O3" s="114" t="s">
        <v>775</v>
      </c>
      <c r="P3" s="114" t="s">
        <v>777</v>
      </c>
      <c r="Q3" s="114" t="s">
        <v>779</v>
      </c>
      <c r="R3" s="114" t="s">
        <v>781</v>
      </c>
      <c r="S3" s="114" t="s">
        <v>783</v>
      </c>
      <c r="T3" s="114" t="s">
        <v>785</v>
      </c>
      <c r="U3" s="114" t="s">
        <v>787</v>
      </c>
      <c r="V3" s="114" t="s">
        <v>789</v>
      </c>
      <c r="W3" s="114" t="s">
        <v>791</v>
      </c>
      <c r="X3" s="114" t="s">
        <v>793</v>
      </c>
      <c r="Y3" s="114" t="s">
        <v>795</v>
      </c>
      <c r="Z3" s="114" t="s">
        <v>797</v>
      </c>
      <c r="AA3" s="114" t="s">
        <v>799</v>
      </c>
      <c r="AB3" s="114" t="s">
        <v>801</v>
      </c>
      <c r="AC3" s="114" t="s">
        <v>803</v>
      </c>
      <c r="AD3" s="114" t="s">
        <v>805</v>
      </c>
      <c r="AE3" s="114" t="s">
        <v>807</v>
      </c>
      <c r="AF3" s="114" t="s">
        <v>809</v>
      </c>
      <c r="AG3" s="114" t="s">
        <v>811</v>
      </c>
      <c r="AH3" s="114" t="s">
        <v>813</v>
      </c>
      <c r="AI3" s="114" t="s">
        <v>815</v>
      </c>
      <c r="AJ3" s="114" t="s">
        <v>817</v>
      </c>
      <c r="AK3" s="114" t="s">
        <v>819</v>
      </c>
      <c r="AL3" s="109" t="s">
        <v>1543</v>
      </c>
      <c r="AM3" s="109" t="s">
        <v>1544</v>
      </c>
    </row>
    <row r="4" spans="1:39">
      <c r="A4" s="117">
        <f>'PENGGABUNGAN AKTIVITAS'!A3</f>
        <v>1</v>
      </c>
      <c r="B4" s="117" t="str">
        <f>'PENGGABUNGAN AKTIVITAS'!B3</f>
        <v>[1] briefing tutor</v>
      </c>
      <c r="C4" s="117" t="str">
        <f>'PENGGABUNGAN AKTIVITAS'!C3</f>
        <v>S1</v>
      </c>
      <c r="D4" s="117" t="str">
        <f>'PENGGABUNGAN AKTIVITAS'!D3</f>
        <v>UA1</v>
      </c>
      <c r="E4" s="117">
        <f>'PENGGABUNGAN AKTIVITAS'!E3</f>
        <v>5</v>
      </c>
      <c r="F4" s="117">
        <f>'PENGGABUNGAN AKTIVITAS'!F3</f>
        <v>250</v>
      </c>
      <c r="G4" s="118">
        <f>E4*F4</f>
        <v>1250</v>
      </c>
      <c r="H4" s="119">
        <f>(G4/$G$381)*'REKAP BTL'!$C$14</f>
        <v>54673866.384168185</v>
      </c>
      <c r="I4" s="117" t="s">
        <v>1133</v>
      </c>
      <c r="J4" s="117"/>
      <c r="K4" s="117"/>
      <c r="L4" s="117"/>
      <c r="M4" s="117"/>
      <c r="N4" s="117"/>
      <c r="O4" s="117"/>
      <c r="P4" s="117"/>
      <c r="Q4" s="117"/>
      <c r="R4" s="117"/>
      <c r="S4" s="120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</row>
    <row r="5" spans="1:39">
      <c r="A5" s="117">
        <f>'PENGGABUNGAN AKTIVITAS'!A4</f>
        <v>2</v>
      </c>
      <c r="B5" s="117" t="str">
        <f>'PENGGABUNGAN AKTIVITAS'!B4</f>
        <v>[1] briefing Skill Lab</v>
      </c>
      <c r="C5" s="117" t="str">
        <f>'PENGGABUNGAN AKTIVITAS'!C4</f>
        <v>S2</v>
      </c>
      <c r="D5" s="117" t="str">
        <f>'PENGGABUNGAN AKTIVITAS'!D4</f>
        <v>UA1</v>
      </c>
      <c r="E5" s="117">
        <f>'PENGGABUNGAN AKTIVITAS'!E4</f>
        <v>5</v>
      </c>
      <c r="F5" s="117">
        <f>'PENGGABUNGAN AKTIVITAS'!F4</f>
        <v>250</v>
      </c>
      <c r="G5" s="118">
        <f t="shared" ref="G5:G68" si="0">E5*F5</f>
        <v>1250</v>
      </c>
      <c r="H5" s="119">
        <f>(G5/$G$381)*'REKAP BTL'!$C$14</f>
        <v>54673866.384168185</v>
      </c>
      <c r="I5" s="117" t="s">
        <v>1133</v>
      </c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</row>
    <row r="6" spans="1:39">
      <c r="A6" s="117">
        <f>'PENGGABUNGAN AKTIVITAS'!A5</f>
        <v>3</v>
      </c>
      <c r="B6" s="117" t="str">
        <f>'PENGGABUNGAN AKTIVITAS'!B5</f>
        <v>[1] pembagian tugas mandiri</v>
      </c>
      <c r="C6" s="117" t="str">
        <f>'PENGGABUNGAN AKTIVITAS'!C5</f>
        <v>S3</v>
      </c>
      <c r="D6" s="117" t="str">
        <f>'PENGGABUNGAN AKTIVITAS'!D5</f>
        <v>UA1</v>
      </c>
      <c r="E6" s="117">
        <f>'PENGGABUNGAN AKTIVITAS'!E5</f>
        <v>5</v>
      </c>
      <c r="F6" s="117">
        <f>'PENGGABUNGAN AKTIVITAS'!F5</f>
        <v>250</v>
      </c>
      <c r="G6" s="118">
        <f t="shared" si="0"/>
        <v>1250</v>
      </c>
      <c r="H6" s="119">
        <f>(G6/$G$381)*'REKAP BTL'!$C$14</f>
        <v>54673866.384168185</v>
      </c>
      <c r="I6" s="117" t="s">
        <v>1133</v>
      </c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</row>
    <row r="7" spans="1:39">
      <c r="A7" s="117">
        <f>'PENGGABUNGAN AKTIVITAS'!A6</f>
        <v>4</v>
      </c>
      <c r="B7" s="117" t="str">
        <f>'PENGGABUNGAN AKTIVITAS'!B6</f>
        <v>[1] Evaluasi</v>
      </c>
      <c r="C7" s="117" t="str">
        <f>'PENGGABUNGAN AKTIVITAS'!C6</f>
        <v>S4</v>
      </c>
      <c r="D7" s="117" t="str">
        <f>'PENGGABUNGAN AKTIVITAS'!D6</f>
        <v>UA1</v>
      </c>
      <c r="E7" s="117">
        <f>'PENGGABUNGAN AKTIVITAS'!E6</f>
        <v>5</v>
      </c>
      <c r="F7" s="117">
        <f>'PENGGABUNGAN AKTIVITAS'!F6</f>
        <v>250</v>
      </c>
      <c r="G7" s="118">
        <f t="shared" si="0"/>
        <v>1250</v>
      </c>
      <c r="H7" s="119">
        <f>(G7/$G$381)*'REKAP BTL'!$C$14</f>
        <v>54673866.384168185</v>
      </c>
      <c r="I7" s="117" t="s">
        <v>1133</v>
      </c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</row>
    <row r="8" spans="1:39">
      <c r="A8" s="117">
        <f>'PENGGABUNGAN AKTIVITAS'!A7</f>
        <v>5</v>
      </c>
      <c r="B8" s="117" t="str">
        <f>'PENGGABUNGAN AKTIVITAS'!B7</f>
        <v>[2] briefing tutor</v>
      </c>
      <c r="C8" s="117" t="str">
        <f>'PENGGABUNGAN AKTIVITAS'!C7</f>
        <v>S5</v>
      </c>
      <c r="D8" s="117" t="str">
        <f>'PENGGABUNGAN AKTIVITAS'!D7</f>
        <v>UA2</v>
      </c>
      <c r="E8" s="117">
        <f>'PENGGABUNGAN AKTIVITAS'!E7</f>
        <v>5</v>
      </c>
      <c r="F8" s="117">
        <f>'PENGGABUNGAN AKTIVITAS'!F7</f>
        <v>250</v>
      </c>
      <c r="G8" s="118">
        <f t="shared" si="0"/>
        <v>1250</v>
      </c>
      <c r="H8" s="119">
        <f>(G8/$G$381)*'REKAP BTL'!$C$14</f>
        <v>54673866.384168185</v>
      </c>
      <c r="I8" s="117" t="s">
        <v>1230</v>
      </c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</row>
    <row r="9" spans="1:39">
      <c r="A9" s="117">
        <f>'PENGGABUNGAN AKTIVITAS'!A8</f>
        <v>6</v>
      </c>
      <c r="B9" s="117" t="str">
        <f>'PENGGABUNGAN AKTIVITAS'!B8</f>
        <v>[2] briefing skill lab</v>
      </c>
      <c r="C9" s="117" t="str">
        <f>'PENGGABUNGAN AKTIVITAS'!C8</f>
        <v>S6</v>
      </c>
      <c r="D9" s="117" t="str">
        <f>'PENGGABUNGAN AKTIVITAS'!D8</f>
        <v>UA2</v>
      </c>
      <c r="E9" s="117">
        <f>'PENGGABUNGAN AKTIVITAS'!E8</f>
        <v>5</v>
      </c>
      <c r="F9" s="117">
        <f>'PENGGABUNGAN AKTIVITAS'!F8</f>
        <v>250</v>
      </c>
      <c r="G9" s="118">
        <f t="shared" si="0"/>
        <v>1250</v>
      </c>
      <c r="H9" s="119">
        <f>(G9/$G$381)*'REKAP BTL'!$C$14</f>
        <v>54673866.384168185</v>
      </c>
      <c r="I9" s="117" t="s">
        <v>1230</v>
      </c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</row>
    <row r="10" spans="1:39">
      <c r="A10" s="117">
        <f>'PENGGABUNGAN AKTIVITAS'!A9</f>
        <v>7</v>
      </c>
      <c r="B10" s="117" t="str">
        <f>'PENGGABUNGAN AKTIVITAS'!B9</f>
        <v>[2] pembagian tugas mandiri</v>
      </c>
      <c r="C10" s="117" t="str">
        <f>'PENGGABUNGAN AKTIVITAS'!C9</f>
        <v>S7</v>
      </c>
      <c r="D10" s="117" t="str">
        <f>'PENGGABUNGAN AKTIVITAS'!D9</f>
        <v>UA2</v>
      </c>
      <c r="E10" s="117">
        <f>'PENGGABUNGAN AKTIVITAS'!E9</f>
        <v>5</v>
      </c>
      <c r="F10" s="117">
        <f>'PENGGABUNGAN AKTIVITAS'!F9</f>
        <v>250</v>
      </c>
      <c r="G10" s="118">
        <f t="shared" si="0"/>
        <v>1250</v>
      </c>
      <c r="H10" s="119">
        <f>(G10/$G$381)*'REKAP BTL'!$C$14</f>
        <v>54673866.384168185</v>
      </c>
      <c r="I10" s="117" t="s">
        <v>1230</v>
      </c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</row>
    <row r="11" spans="1:39">
      <c r="A11" s="117">
        <f>'PENGGABUNGAN AKTIVITAS'!A10</f>
        <v>8</v>
      </c>
      <c r="B11" s="117" t="str">
        <f>'PENGGABUNGAN AKTIVITAS'!B10</f>
        <v>[2] Evaluasi</v>
      </c>
      <c r="C11" s="117" t="str">
        <f>'PENGGABUNGAN AKTIVITAS'!C10</f>
        <v>S8</v>
      </c>
      <c r="D11" s="117" t="str">
        <f>'PENGGABUNGAN AKTIVITAS'!D10</f>
        <v>UA2</v>
      </c>
      <c r="E11" s="117">
        <f>'PENGGABUNGAN AKTIVITAS'!E10</f>
        <v>5</v>
      </c>
      <c r="F11" s="117">
        <f>'PENGGABUNGAN AKTIVITAS'!F10</f>
        <v>250</v>
      </c>
      <c r="G11" s="118">
        <f t="shared" si="0"/>
        <v>1250</v>
      </c>
      <c r="H11" s="119">
        <f>(G11/$G$381)*'REKAP BTL'!$C$14</f>
        <v>54673866.384168185</v>
      </c>
      <c r="I11" s="117" t="s">
        <v>1230</v>
      </c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</row>
    <row r="12" spans="1:39">
      <c r="A12" s="117">
        <f>'PENGGABUNGAN AKTIVITAS'!A11</f>
        <v>9</v>
      </c>
      <c r="B12" s="117" t="str">
        <f>'PENGGABUNGAN AKTIVITAS'!B11</f>
        <v>[3] briefing tutor</v>
      </c>
      <c r="C12" s="117" t="str">
        <f>'PENGGABUNGAN AKTIVITAS'!C11</f>
        <v>S9</v>
      </c>
      <c r="D12" s="117" t="str">
        <f>'PENGGABUNGAN AKTIVITAS'!D11</f>
        <v>UA3</v>
      </c>
      <c r="E12" s="117">
        <f>'PENGGABUNGAN AKTIVITAS'!E11</f>
        <v>5</v>
      </c>
      <c r="F12" s="117">
        <f>'PENGGABUNGAN AKTIVITAS'!F11</f>
        <v>221</v>
      </c>
      <c r="G12" s="118">
        <f t="shared" si="0"/>
        <v>1105</v>
      </c>
      <c r="H12" s="119">
        <f>(G12/$G$381)*'REKAP BTL'!$C$14</f>
        <v>48331697.883604676</v>
      </c>
      <c r="I12" s="117" t="s">
        <v>1529</v>
      </c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</row>
    <row r="13" spans="1:39">
      <c r="A13" s="117">
        <f>'PENGGABUNGAN AKTIVITAS'!A12</f>
        <v>10</v>
      </c>
      <c r="B13" s="117" t="str">
        <f>'PENGGABUNGAN AKTIVITAS'!B12</f>
        <v>[3] briefing skill lab</v>
      </c>
      <c r="C13" s="117" t="str">
        <f>'PENGGABUNGAN AKTIVITAS'!C12</f>
        <v>S10</v>
      </c>
      <c r="D13" s="117" t="str">
        <f>'PENGGABUNGAN AKTIVITAS'!D12</f>
        <v>UA3</v>
      </c>
      <c r="E13" s="117">
        <f>'PENGGABUNGAN AKTIVITAS'!E12</f>
        <v>5</v>
      </c>
      <c r="F13" s="117">
        <f>'PENGGABUNGAN AKTIVITAS'!F12</f>
        <v>221</v>
      </c>
      <c r="G13" s="118">
        <f t="shared" si="0"/>
        <v>1105</v>
      </c>
      <c r="H13" s="119">
        <f>(G13/$G$381)*'REKAP BTL'!$C$14</f>
        <v>48331697.883604676</v>
      </c>
      <c r="I13" s="117" t="s">
        <v>1529</v>
      </c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</row>
    <row r="14" spans="1:39">
      <c r="A14" s="117">
        <f>'PENGGABUNGAN AKTIVITAS'!A13</f>
        <v>11</v>
      </c>
      <c r="B14" s="117" t="str">
        <f>'PENGGABUNGAN AKTIVITAS'!B13</f>
        <v>[3] pembagian tugas mandiri</v>
      </c>
      <c r="C14" s="117" t="str">
        <f>'PENGGABUNGAN AKTIVITAS'!C13</f>
        <v>S11</v>
      </c>
      <c r="D14" s="117" t="str">
        <f>'PENGGABUNGAN AKTIVITAS'!D13</f>
        <v>UA3</v>
      </c>
      <c r="E14" s="117">
        <f>'PENGGABUNGAN AKTIVITAS'!E13</f>
        <v>5</v>
      </c>
      <c r="F14" s="117">
        <f>'PENGGABUNGAN AKTIVITAS'!F13</f>
        <v>221</v>
      </c>
      <c r="G14" s="118">
        <f t="shared" si="0"/>
        <v>1105</v>
      </c>
      <c r="H14" s="119">
        <f>(G14/$G$381)*'REKAP BTL'!$C$14</f>
        <v>48331697.883604676</v>
      </c>
      <c r="I14" s="117" t="s">
        <v>1529</v>
      </c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</row>
    <row r="15" spans="1:39">
      <c r="A15" s="117">
        <f>'PENGGABUNGAN AKTIVITAS'!A14</f>
        <v>12</v>
      </c>
      <c r="B15" s="117" t="str">
        <f>'PENGGABUNGAN AKTIVITAS'!B14</f>
        <v>[3] Evaluasi</v>
      </c>
      <c r="C15" s="117" t="str">
        <f>'PENGGABUNGAN AKTIVITAS'!C14</f>
        <v>S12</v>
      </c>
      <c r="D15" s="117" t="str">
        <f>'PENGGABUNGAN AKTIVITAS'!D14</f>
        <v>UA3</v>
      </c>
      <c r="E15" s="117">
        <f>'PENGGABUNGAN AKTIVITAS'!E14</f>
        <v>5</v>
      </c>
      <c r="F15" s="117">
        <f>'PENGGABUNGAN AKTIVITAS'!F14</f>
        <v>221</v>
      </c>
      <c r="G15" s="118">
        <f t="shared" si="0"/>
        <v>1105</v>
      </c>
      <c r="H15" s="119">
        <f>(G15/$G$381)*'REKAP BTL'!$C$14</f>
        <v>48331697.883604676</v>
      </c>
      <c r="I15" s="117" t="s">
        <v>1529</v>
      </c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</row>
    <row r="16" spans="1:39">
      <c r="A16" s="117">
        <f>'PENGGABUNGAN AKTIVITAS'!A15</f>
        <v>13</v>
      </c>
      <c r="B16" s="117" t="str">
        <f>'PENGGABUNGAN AKTIVITAS'!B15</f>
        <v>[4] briefing tutor</v>
      </c>
      <c r="C16" s="117" t="str">
        <f>'PENGGABUNGAN AKTIVITAS'!C15</f>
        <v>S13</v>
      </c>
      <c r="D16" s="117" t="str">
        <f>'PENGGABUNGAN AKTIVITAS'!D15</f>
        <v>UA4</v>
      </c>
      <c r="E16" s="117">
        <f>'PENGGABUNGAN AKTIVITAS'!E15</f>
        <v>5</v>
      </c>
      <c r="F16" s="117">
        <f>'PENGGABUNGAN AKTIVITAS'!F15</f>
        <v>221</v>
      </c>
      <c r="G16" s="118">
        <f t="shared" si="0"/>
        <v>1105</v>
      </c>
      <c r="H16" s="119">
        <f>(G16/$G$381)*'REKAP BTL'!$C$14</f>
        <v>48331697.883604676</v>
      </c>
      <c r="I16" s="117" t="s">
        <v>1530</v>
      </c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</row>
    <row r="17" spans="1:89">
      <c r="A17" s="117">
        <f>'PENGGABUNGAN AKTIVITAS'!A16</f>
        <v>14</v>
      </c>
      <c r="B17" s="117" t="str">
        <f>'PENGGABUNGAN AKTIVITAS'!B16</f>
        <v>[4] briefing skill lab</v>
      </c>
      <c r="C17" s="117" t="str">
        <f>'PENGGABUNGAN AKTIVITAS'!C16</f>
        <v>S14</v>
      </c>
      <c r="D17" s="117" t="str">
        <f>'PENGGABUNGAN AKTIVITAS'!D16</f>
        <v>UA4</v>
      </c>
      <c r="E17" s="117">
        <f>'PENGGABUNGAN AKTIVITAS'!E16</f>
        <v>5</v>
      </c>
      <c r="F17" s="117">
        <f>'PENGGABUNGAN AKTIVITAS'!F16</f>
        <v>221</v>
      </c>
      <c r="G17" s="118">
        <f t="shared" si="0"/>
        <v>1105</v>
      </c>
      <c r="H17" s="119">
        <f>(G17/$G$381)*'REKAP BTL'!$C$14</f>
        <v>48331697.883604676</v>
      </c>
      <c r="I17" s="117" t="s">
        <v>1530</v>
      </c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</row>
    <row r="18" spans="1:89">
      <c r="A18" s="117">
        <f>'PENGGABUNGAN AKTIVITAS'!A17</f>
        <v>15</v>
      </c>
      <c r="B18" s="117" t="str">
        <f>'PENGGABUNGAN AKTIVITAS'!B17</f>
        <v>[4] pembagian tugas mandiri</v>
      </c>
      <c r="C18" s="117" t="str">
        <f>'PENGGABUNGAN AKTIVITAS'!C17</f>
        <v>S15</v>
      </c>
      <c r="D18" s="117" t="str">
        <f>'PENGGABUNGAN AKTIVITAS'!D17</f>
        <v>UA4</v>
      </c>
      <c r="E18" s="117">
        <f>'PENGGABUNGAN AKTIVITAS'!E17</f>
        <v>5</v>
      </c>
      <c r="F18" s="117">
        <f>'PENGGABUNGAN AKTIVITAS'!F17</f>
        <v>221</v>
      </c>
      <c r="G18" s="118">
        <f t="shared" si="0"/>
        <v>1105</v>
      </c>
      <c r="H18" s="119">
        <f>(G18/$G$381)*'REKAP BTL'!$C$14</f>
        <v>48331697.883604676</v>
      </c>
      <c r="I18" s="117" t="s">
        <v>1530</v>
      </c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</row>
    <row r="19" spans="1:89">
      <c r="A19" s="117">
        <f>'PENGGABUNGAN AKTIVITAS'!A18</f>
        <v>16</v>
      </c>
      <c r="B19" s="117" t="str">
        <f>'PENGGABUNGAN AKTIVITAS'!B18</f>
        <v>[4] Evaluasi</v>
      </c>
      <c r="C19" s="117" t="str">
        <f>'PENGGABUNGAN AKTIVITAS'!C18</f>
        <v>S16</v>
      </c>
      <c r="D19" s="117" t="str">
        <f>'PENGGABUNGAN AKTIVITAS'!D18</f>
        <v>UA4</v>
      </c>
      <c r="E19" s="117">
        <f>'PENGGABUNGAN AKTIVITAS'!E18</f>
        <v>5</v>
      </c>
      <c r="F19" s="117">
        <f>'PENGGABUNGAN AKTIVITAS'!F18</f>
        <v>221</v>
      </c>
      <c r="G19" s="118">
        <f t="shared" si="0"/>
        <v>1105</v>
      </c>
      <c r="H19" s="119">
        <f>(G19/$G$381)*'REKAP BTL'!$C$14</f>
        <v>48331697.883604676</v>
      </c>
      <c r="I19" s="117" t="s">
        <v>1530</v>
      </c>
      <c r="J19" s="117"/>
      <c r="K19" s="117"/>
      <c r="L19" s="117"/>
      <c r="M19" s="117"/>
      <c r="N19" s="117"/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117"/>
      <c r="AA19" s="117"/>
      <c r="AB19" s="117"/>
      <c r="AC19" s="117"/>
      <c r="AD19" s="117"/>
      <c r="AE19" s="117"/>
      <c r="AF19" s="117"/>
      <c r="AG19" s="117"/>
      <c r="AH19" s="117"/>
      <c r="AI19" s="117"/>
      <c r="AJ19" s="117"/>
      <c r="AK19" s="117"/>
      <c r="AL19" s="117"/>
      <c r="AM19" s="117"/>
    </row>
    <row r="20" spans="1:89">
      <c r="A20" s="117">
        <f>'PENGGABUNGAN AKTIVITAS'!A19</f>
        <v>17</v>
      </c>
      <c r="B20" s="117" t="str">
        <f>'PENGGABUNGAN AKTIVITAS'!B19</f>
        <v>[5] briefing tutor</v>
      </c>
      <c r="C20" s="117" t="str">
        <f>'PENGGABUNGAN AKTIVITAS'!C19</f>
        <v>S17</v>
      </c>
      <c r="D20" s="117" t="str">
        <f>'PENGGABUNGAN AKTIVITAS'!D19</f>
        <v>UA5</v>
      </c>
      <c r="E20" s="117">
        <f>'PENGGABUNGAN AKTIVITAS'!E19</f>
        <v>5</v>
      </c>
      <c r="F20" s="117">
        <f>'PENGGABUNGAN AKTIVITAS'!F19</f>
        <v>195</v>
      </c>
      <c r="G20" s="118">
        <f t="shared" si="0"/>
        <v>975</v>
      </c>
      <c r="H20" s="119">
        <f>(G20/$G$381)*'REKAP BTL'!$C$14</f>
        <v>42645615.77965118</v>
      </c>
      <c r="I20" s="117" t="s">
        <v>1531</v>
      </c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</row>
    <row r="21" spans="1:89">
      <c r="A21" s="117">
        <f>'PENGGABUNGAN AKTIVITAS'!A20</f>
        <v>18</v>
      </c>
      <c r="B21" s="117" t="str">
        <f>'PENGGABUNGAN AKTIVITAS'!B20</f>
        <v>[5] briefing skill lab</v>
      </c>
      <c r="C21" s="117" t="str">
        <f>'PENGGABUNGAN AKTIVITAS'!C20</f>
        <v>S18</v>
      </c>
      <c r="D21" s="117" t="str">
        <f>'PENGGABUNGAN AKTIVITAS'!D20</f>
        <v>UA5</v>
      </c>
      <c r="E21" s="117">
        <f>'PENGGABUNGAN AKTIVITAS'!E20</f>
        <v>5</v>
      </c>
      <c r="F21" s="117">
        <f>'PENGGABUNGAN AKTIVITAS'!F20</f>
        <v>195</v>
      </c>
      <c r="G21" s="118">
        <f t="shared" si="0"/>
        <v>975</v>
      </c>
      <c r="H21" s="119">
        <f>(G21/$G$381)*'REKAP BTL'!$C$14</f>
        <v>42645615.77965118</v>
      </c>
      <c r="I21" s="117" t="s">
        <v>1531</v>
      </c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</row>
    <row r="22" spans="1:89">
      <c r="A22" s="117">
        <f>'PENGGABUNGAN AKTIVITAS'!A21</f>
        <v>19</v>
      </c>
      <c r="B22" s="117" t="str">
        <f>'PENGGABUNGAN AKTIVITAS'!B21</f>
        <v>[5] pembagian tugas mandiri</v>
      </c>
      <c r="C22" s="117" t="str">
        <f>'PENGGABUNGAN AKTIVITAS'!C21</f>
        <v>S19</v>
      </c>
      <c r="D22" s="117" t="str">
        <f>'PENGGABUNGAN AKTIVITAS'!D21</f>
        <v>UA5</v>
      </c>
      <c r="E22" s="117">
        <f>'PENGGABUNGAN AKTIVITAS'!E21</f>
        <v>5</v>
      </c>
      <c r="F22" s="117">
        <f>'PENGGABUNGAN AKTIVITAS'!F21</f>
        <v>195</v>
      </c>
      <c r="G22" s="118">
        <f t="shared" si="0"/>
        <v>975</v>
      </c>
      <c r="H22" s="119">
        <f>(G22/$G$381)*'REKAP BTL'!$C$14</f>
        <v>42645615.77965118</v>
      </c>
      <c r="I22" s="117" t="s">
        <v>1531</v>
      </c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</row>
    <row r="23" spans="1:89">
      <c r="A23" s="117">
        <f>'PENGGABUNGAN AKTIVITAS'!A22</f>
        <v>20</v>
      </c>
      <c r="B23" s="117" t="str">
        <f>'PENGGABUNGAN AKTIVITAS'!B22</f>
        <v>[5] Evaluasi</v>
      </c>
      <c r="C23" s="117" t="str">
        <f>'PENGGABUNGAN AKTIVITAS'!C22</f>
        <v>S20</v>
      </c>
      <c r="D23" s="117" t="str">
        <f>'PENGGABUNGAN AKTIVITAS'!D22</f>
        <v>UA5</v>
      </c>
      <c r="E23" s="117">
        <f>'PENGGABUNGAN AKTIVITAS'!E22</f>
        <v>5</v>
      </c>
      <c r="F23" s="117">
        <f>'PENGGABUNGAN AKTIVITAS'!F22</f>
        <v>195</v>
      </c>
      <c r="G23" s="118">
        <f t="shared" si="0"/>
        <v>975</v>
      </c>
      <c r="H23" s="119">
        <f>(G23/$G$381)*'REKAP BTL'!$C$14</f>
        <v>42645615.77965118</v>
      </c>
      <c r="I23" s="117" t="s">
        <v>1531</v>
      </c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</row>
    <row r="24" spans="1:89">
      <c r="A24" s="117">
        <f>'PENGGABUNGAN AKTIVITAS'!A23</f>
        <v>21</v>
      </c>
      <c r="B24" s="117" t="str">
        <f>'PENGGABUNGAN AKTIVITAS'!B23</f>
        <v>[6] briefing tutor</v>
      </c>
      <c r="C24" s="117" t="str">
        <f>'PENGGABUNGAN AKTIVITAS'!C23</f>
        <v>S21</v>
      </c>
      <c r="D24" s="117" t="str">
        <f>'PENGGABUNGAN AKTIVITAS'!D23</f>
        <v>UA6</v>
      </c>
      <c r="E24" s="117">
        <f>'PENGGABUNGAN AKTIVITAS'!E23</f>
        <v>5</v>
      </c>
      <c r="F24" s="117">
        <f>'PENGGABUNGAN AKTIVITAS'!F23</f>
        <v>195</v>
      </c>
      <c r="G24" s="118">
        <f t="shared" si="0"/>
        <v>975</v>
      </c>
      <c r="H24" s="119">
        <f>(G24/$G$381)*'REKAP BTL'!$C$14</f>
        <v>42645615.77965118</v>
      </c>
      <c r="I24" s="117" t="s">
        <v>1532</v>
      </c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</row>
    <row r="25" spans="1:89">
      <c r="A25" s="117">
        <f>'PENGGABUNGAN AKTIVITAS'!A24</f>
        <v>22</v>
      </c>
      <c r="B25" s="117" t="str">
        <f>'PENGGABUNGAN AKTIVITAS'!B24</f>
        <v>[6] briefing skill lab</v>
      </c>
      <c r="C25" s="117" t="str">
        <f>'PENGGABUNGAN AKTIVITAS'!C24</f>
        <v>S22</v>
      </c>
      <c r="D25" s="117" t="str">
        <f>'PENGGABUNGAN AKTIVITAS'!D24</f>
        <v>UA6</v>
      </c>
      <c r="E25" s="117">
        <f>'PENGGABUNGAN AKTIVITAS'!E24</f>
        <v>5</v>
      </c>
      <c r="F25" s="117">
        <f>'PENGGABUNGAN AKTIVITAS'!F24</f>
        <v>195</v>
      </c>
      <c r="G25" s="118">
        <f t="shared" si="0"/>
        <v>975</v>
      </c>
      <c r="H25" s="119">
        <f>(G25/$G$381)*'REKAP BTL'!$C$14</f>
        <v>42645615.77965118</v>
      </c>
      <c r="I25" s="117" t="s">
        <v>1532</v>
      </c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</row>
    <row r="26" spans="1:89">
      <c r="A26" s="117">
        <f>'PENGGABUNGAN AKTIVITAS'!A25</f>
        <v>23</v>
      </c>
      <c r="B26" s="117" t="str">
        <f>'PENGGABUNGAN AKTIVITAS'!B25</f>
        <v>[6] pembagian tugas mandiri</v>
      </c>
      <c r="C26" s="117" t="str">
        <f>'PENGGABUNGAN AKTIVITAS'!C25</f>
        <v>S23</v>
      </c>
      <c r="D26" s="117" t="str">
        <f>'PENGGABUNGAN AKTIVITAS'!D25</f>
        <v>UA6</v>
      </c>
      <c r="E26" s="117">
        <f>'PENGGABUNGAN AKTIVITAS'!E25</f>
        <v>5</v>
      </c>
      <c r="F26" s="117">
        <f>'PENGGABUNGAN AKTIVITAS'!F25</f>
        <v>195</v>
      </c>
      <c r="G26" s="118">
        <f t="shared" si="0"/>
        <v>975</v>
      </c>
      <c r="H26" s="119">
        <f>(G26/$G$381)*'REKAP BTL'!$C$14</f>
        <v>42645615.77965118</v>
      </c>
      <c r="I26" s="117" t="s">
        <v>1532</v>
      </c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</row>
    <row r="27" spans="1:89">
      <c r="A27" s="117">
        <f>'PENGGABUNGAN AKTIVITAS'!A26</f>
        <v>24</v>
      </c>
      <c r="B27" s="117" t="str">
        <f>'PENGGABUNGAN AKTIVITAS'!B26</f>
        <v>[6] Evaluasi</v>
      </c>
      <c r="C27" s="117" t="str">
        <f>'PENGGABUNGAN AKTIVITAS'!C26</f>
        <v>S24</v>
      </c>
      <c r="D27" s="117" t="str">
        <f>'PENGGABUNGAN AKTIVITAS'!D26</f>
        <v>UA6</v>
      </c>
      <c r="E27" s="117">
        <f>'PENGGABUNGAN AKTIVITAS'!E26</f>
        <v>5</v>
      </c>
      <c r="F27" s="117">
        <f>'PENGGABUNGAN AKTIVITAS'!F26</f>
        <v>195</v>
      </c>
      <c r="G27" s="118">
        <f t="shared" si="0"/>
        <v>975</v>
      </c>
      <c r="H27" s="119">
        <f>(G27/$G$381)*'REKAP BTL'!$C$14</f>
        <v>42645615.77965118</v>
      </c>
      <c r="I27" s="117" t="s">
        <v>1532</v>
      </c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</row>
    <row r="28" spans="1:89">
      <c r="A28" s="117">
        <f>'PENGGABUNGAN AKTIVITAS'!A27</f>
        <v>25</v>
      </c>
      <c r="B28" s="117" t="str">
        <f>'PENGGABUNGAN AKTIVITAS'!B27</f>
        <v>[7] briefing tutor</v>
      </c>
      <c r="C28" s="117" t="str">
        <f>'PENGGABUNGAN AKTIVITAS'!C27</f>
        <v>S25</v>
      </c>
      <c r="D28" s="117" t="str">
        <f>'PENGGABUNGAN AKTIVITAS'!D27</f>
        <v>UA7</v>
      </c>
      <c r="E28" s="117">
        <f>'PENGGABUNGAN AKTIVITAS'!E27</f>
        <v>5</v>
      </c>
      <c r="F28" s="117">
        <f>'PENGGABUNGAN AKTIVITAS'!F27</f>
        <v>0</v>
      </c>
      <c r="G28" s="118">
        <f t="shared" si="0"/>
        <v>0</v>
      </c>
      <c r="H28" s="119">
        <f>(G28/$G$381)*'REKAP BTL'!$C$14</f>
        <v>0</v>
      </c>
      <c r="I28" s="117" t="s">
        <v>1533</v>
      </c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</row>
    <row r="29" spans="1:89">
      <c r="A29" s="117">
        <f>'PENGGABUNGAN AKTIVITAS'!A28</f>
        <v>26</v>
      </c>
      <c r="B29" s="117" t="str">
        <f>'PENGGABUNGAN AKTIVITAS'!B28</f>
        <v>[7] briefing skill lab</v>
      </c>
      <c r="C29" s="117" t="str">
        <f>'PENGGABUNGAN AKTIVITAS'!C28</f>
        <v>S26</v>
      </c>
      <c r="D29" s="117" t="str">
        <f>'PENGGABUNGAN AKTIVITAS'!D28</f>
        <v>UA7</v>
      </c>
      <c r="E29" s="117">
        <f>'PENGGABUNGAN AKTIVITAS'!E28</f>
        <v>5</v>
      </c>
      <c r="F29" s="117">
        <f>'PENGGABUNGAN AKTIVITAS'!F28</f>
        <v>0</v>
      </c>
      <c r="G29" s="118">
        <f t="shared" si="0"/>
        <v>0</v>
      </c>
      <c r="H29" s="119">
        <f>(G29/$G$381)*'REKAP BTL'!$C$14</f>
        <v>0</v>
      </c>
      <c r="I29" s="117" t="s">
        <v>1533</v>
      </c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</row>
    <row r="30" spans="1:89">
      <c r="A30" s="117">
        <f>'PENGGABUNGAN AKTIVITAS'!A29</f>
        <v>27</v>
      </c>
      <c r="B30" s="117" t="str">
        <f>'PENGGABUNGAN AKTIVITAS'!B29</f>
        <v>[7] pembagian tugas mandiri</v>
      </c>
      <c r="C30" s="117" t="str">
        <f>'PENGGABUNGAN AKTIVITAS'!C29</f>
        <v>S27</v>
      </c>
      <c r="D30" s="117" t="str">
        <f>'PENGGABUNGAN AKTIVITAS'!D29</f>
        <v>UA7</v>
      </c>
      <c r="E30" s="117">
        <f>'PENGGABUNGAN AKTIVITAS'!E29</f>
        <v>5</v>
      </c>
      <c r="F30" s="117">
        <f>'PENGGABUNGAN AKTIVITAS'!F29</f>
        <v>0</v>
      </c>
      <c r="G30" s="118">
        <f t="shared" si="0"/>
        <v>0</v>
      </c>
      <c r="H30" s="119">
        <f>(G30/$G$381)*'REKAP BTL'!$C$14</f>
        <v>0</v>
      </c>
      <c r="I30" s="117" t="s">
        <v>1533</v>
      </c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</row>
    <row r="31" spans="1:89">
      <c r="A31" s="117">
        <f>'PENGGABUNGAN AKTIVITAS'!A30</f>
        <v>28</v>
      </c>
      <c r="B31" s="117" t="str">
        <f>'PENGGABUNGAN AKTIVITAS'!B30</f>
        <v>[7] Evaluasi</v>
      </c>
      <c r="C31" s="117" t="str">
        <f>'PENGGABUNGAN AKTIVITAS'!C30</f>
        <v>S28</v>
      </c>
      <c r="D31" s="117" t="str">
        <f>'PENGGABUNGAN AKTIVITAS'!D30</f>
        <v>UA7</v>
      </c>
      <c r="E31" s="117">
        <f>'PENGGABUNGAN AKTIVITAS'!E30</f>
        <v>5</v>
      </c>
      <c r="F31" s="117">
        <f>'PENGGABUNGAN AKTIVITAS'!F30</f>
        <v>0</v>
      </c>
      <c r="G31" s="118">
        <f t="shared" si="0"/>
        <v>0</v>
      </c>
      <c r="H31" s="119">
        <f>(G31/$G$381)*'REKAP BTL'!$C$14</f>
        <v>0</v>
      </c>
      <c r="I31" s="117" t="s">
        <v>1533</v>
      </c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</row>
    <row r="32" spans="1:89" s="124" customFormat="1">
      <c r="A32" s="121">
        <f>'PENGGABUNGAN AKTIVITAS'!A31</f>
        <v>29</v>
      </c>
      <c r="B32" s="121" t="str">
        <f>'PENGGABUNGAN AKTIVITAS'!B31</f>
        <v>[1] Tutor IKD 1 Case 1</v>
      </c>
      <c r="C32" s="121" t="str">
        <f>'PENGGABUNGAN AKTIVITAS'!C31</f>
        <v>P1</v>
      </c>
      <c r="D32" s="121" t="str">
        <f>'PENGGABUNGAN AKTIVITAS'!D31</f>
        <v>UA1</v>
      </c>
      <c r="E32" s="121">
        <f>'PENGGABUNGAN AKTIVITAS'!E31</f>
        <v>9</v>
      </c>
      <c r="F32" s="121">
        <f>'PENGGABUNGAN AKTIVITAS'!F31</f>
        <v>250</v>
      </c>
      <c r="G32" s="122">
        <f t="shared" si="0"/>
        <v>2250</v>
      </c>
      <c r="H32" s="123">
        <f>(G32/$G$381)*'REKAP BTL'!$C$14</f>
        <v>98412959.491502732</v>
      </c>
      <c r="I32" s="121"/>
      <c r="J32" s="123">
        <f>(G32/$G$382)*$H$4</f>
        <v>1200450.8354660007</v>
      </c>
      <c r="K32" s="123">
        <f>(G32/$G$382)*$H$5</f>
        <v>1200450.8354660007</v>
      </c>
      <c r="L32" s="123">
        <f>(G32/$G$382)*$H$6</f>
        <v>1200450.8354660007</v>
      </c>
      <c r="M32" s="123">
        <f>(G32/$G$382)*$H$7</f>
        <v>1200450.8354660007</v>
      </c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19">
        <f>SUM(J32:AK32)</f>
        <v>4801803.3418640029</v>
      </c>
      <c r="AM32" s="119">
        <f>AL32/COUNT($AL$32:$AL$93)</f>
        <v>77448.440997806494</v>
      </c>
      <c r="AN32" s="146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  <c r="BS32" s="113"/>
      <c r="BT32" s="113"/>
      <c r="BU32" s="113"/>
      <c r="BV32" s="113"/>
      <c r="BW32" s="113"/>
      <c r="BX32" s="113"/>
      <c r="BY32" s="113"/>
      <c r="BZ32" s="113"/>
      <c r="CA32" s="113"/>
      <c r="CB32" s="113"/>
      <c r="CC32" s="113"/>
      <c r="CD32" s="113"/>
      <c r="CE32" s="113"/>
      <c r="CF32" s="113"/>
      <c r="CG32" s="113"/>
      <c r="CH32" s="113"/>
      <c r="CI32" s="113"/>
      <c r="CJ32" s="113"/>
      <c r="CK32" s="113"/>
    </row>
    <row r="33" spans="1:89" s="124" customFormat="1">
      <c r="A33" s="121">
        <f>'PENGGABUNGAN AKTIVITAS'!A32</f>
        <v>30</v>
      </c>
      <c r="B33" s="121" t="str">
        <f>'PENGGABUNGAN AKTIVITAS'!B32</f>
        <v>[1] Tutor IKD 1 Case 2</v>
      </c>
      <c r="C33" s="121" t="str">
        <f>'PENGGABUNGAN AKTIVITAS'!C32</f>
        <v>P2</v>
      </c>
      <c r="D33" s="121" t="str">
        <f>'PENGGABUNGAN AKTIVITAS'!D32</f>
        <v>UA1</v>
      </c>
      <c r="E33" s="121">
        <f>'PENGGABUNGAN AKTIVITAS'!E32</f>
        <v>9</v>
      </c>
      <c r="F33" s="121">
        <f>'PENGGABUNGAN AKTIVITAS'!F32</f>
        <v>250</v>
      </c>
      <c r="G33" s="122">
        <f t="shared" si="0"/>
        <v>2250</v>
      </c>
      <c r="H33" s="123">
        <f>(G33/$G$381)*'REKAP BTL'!$C$14</f>
        <v>98412959.491502732</v>
      </c>
      <c r="I33" s="121"/>
      <c r="J33" s="123">
        <f>(G33/$G$382)*$H$4</f>
        <v>1200450.8354660007</v>
      </c>
      <c r="K33" s="123">
        <f t="shared" ref="K33:K93" si="1">(G33/$G$382)*$H$5</f>
        <v>1200450.8354660007</v>
      </c>
      <c r="L33" s="123">
        <f t="shared" ref="L33:L93" si="2">(G33/$G$382)*$H$6</f>
        <v>1200450.8354660007</v>
      </c>
      <c r="M33" s="123">
        <f t="shared" ref="M33:M93" si="3">(G33/$G$382)*$H$7</f>
        <v>1200450.8354660007</v>
      </c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121"/>
      <c r="AK33" s="121"/>
      <c r="AL33" s="119">
        <f t="shared" ref="AL33:AL96" si="4">SUM(J33:AK33)</f>
        <v>4801803.3418640029</v>
      </c>
      <c r="AM33" s="119">
        <f t="shared" ref="AM33:AM93" si="5">AL33/COUNT($AL$32:$AL$93)</f>
        <v>77448.440997806494</v>
      </c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  <c r="BG33" s="113"/>
      <c r="BH33" s="113"/>
      <c r="BI33" s="113"/>
      <c r="BJ33" s="113"/>
      <c r="BK33" s="113"/>
      <c r="BL33" s="113"/>
      <c r="BM33" s="113"/>
      <c r="BN33" s="113"/>
      <c r="BO33" s="113"/>
      <c r="BP33" s="113"/>
      <c r="BQ33" s="113"/>
      <c r="BR33" s="113"/>
      <c r="BS33" s="113"/>
      <c r="BT33" s="113"/>
      <c r="BU33" s="113"/>
      <c r="BV33" s="113"/>
      <c r="BW33" s="113"/>
      <c r="BX33" s="113"/>
      <c r="BY33" s="113"/>
      <c r="BZ33" s="113"/>
      <c r="CA33" s="113"/>
      <c r="CB33" s="113"/>
      <c r="CC33" s="113"/>
      <c r="CD33" s="113"/>
      <c r="CE33" s="113"/>
      <c r="CF33" s="113"/>
      <c r="CG33" s="113"/>
      <c r="CH33" s="113"/>
      <c r="CI33" s="113"/>
      <c r="CJ33" s="113"/>
      <c r="CK33" s="113"/>
    </row>
    <row r="34" spans="1:89" s="124" customFormat="1">
      <c r="A34" s="121">
        <f>'PENGGABUNGAN AKTIVITAS'!A33</f>
        <v>31</v>
      </c>
      <c r="B34" s="121" t="str">
        <f>'PENGGABUNGAN AKTIVITAS'!B33</f>
        <v>[1] Tutor IKD 1 Case 3</v>
      </c>
      <c r="C34" s="121" t="str">
        <f>'PENGGABUNGAN AKTIVITAS'!C33</f>
        <v>P3</v>
      </c>
      <c r="D34" s="121" t="str">
        <f>'PENGGABUNGAN AKTIVITAS'!D33</f>
        <v>UA1</v>
      </c>
      <c r="E34" s="121">
        <f>'PENGGABUNGAN AKTIVITAS'!E33</f>
        <v>9</v>
      </c>
      <c r="F34" s="121">
        <f>'PENGGABUNGAN AKTIVITAS'!F33</f>
        <v>250</v>
      </c>
      <c r="G34" s="122">
        <f t="shared" si="0"/>
        <v>2250</v>
      </c>
      <c r="H34" s="123">
        <f>(G34/$G$381)*'REKAP BTL'!$C$14</f>
        <v>98412959.491502732</v>
      </c>
      <c r="I34" s="121"/>
      <c r="J34" s="123">
        <f t="shared" ref="J34:J93" si="6">(G34/$G$382)*$H$4</f>
        <v>1200450.8354660007</v>
      </c>
      <c r="K34" s="123">
        <f t="shared" si="1"/>
        <v>1200450.8354660007</v>
      </c>
      <c r="L34" s="123">
        <f t="shared" si="2"/>
        <v>1200450.8354660007</v>
      </c>
      <c r="M34" s="123">
        <f t="shared" si="3"/>
        <v>1200450.8354660007</v>
      </c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121"/>
      <c r="AK34" s="121"/>
      <c r="AL34" s="119">
        <f t="shared" si="4"/>
        <v>4801803.3418640029</v>
      </c>
      <c r="AM34" s="119">
        <f t="shared" si="5"/>
        <v>77448.440997806494</v>
      </c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3"/>
      <c r="CK34" s="113"/>
    </row>
    <row r="35" spans="1:89" s="124" customFormat="1">
      <c r="A35" s="121">
        <f>'PENGGABUNGAN AKTIVITAS'!A34</f>
        <v>32</v>
      </c>
      <c r="B35" s="121" t="str">
        <f>'PENGGABUNGAN AKTIVITAS'!B34</f>
        <v>[1] Tutor IKD 2 Case 1</v>
      </c>
      <c r="C35" s="121" t="str">
        <f>'PENGGABUNGAN AKTIVITAS'!C34</f>
        <v>P4</v>
      </c>
      <c r="D35" s="121" t="str">
        <f>'PENGGABUNGAN AKTIVITAS'!D34</f>
        <v>UA1</v>
      </c>
      <c r="E35" s="121">
        <f>'PENGGABUNGAN AKTIVITAS'!E34</f>
        <v>9</v>
      </c>
      <c r="F35" s="121">
        <f>'PENGGABUNGAN AKTIVITAS'!F34</f>
        <v>250</v>
      </c>
      <c r="G35" s="122">
        <f t="shared" si="0"/>
        <v>2250</v>
      </c>
      <c r="H35" s="123">
        <f>(G35/$G$381)*'REKAP BTL'!$C$14</f>
        <v>98412959.491502732</v>
      </c>
      <c r="I35" s="121"/>
      <c r="J35" s="123">
        <f t="shared" si="6"/>
        <v>1200450.8354660007</v>
      </c>
      <c r="K35" s="123">
        <f t="shared" si="1"/>
        <v>1200450.8354660007</v>
      </c>
      <c r="L35" s="123">
        <f t="shared" si="2"/>
        <v>1200450.8354660007</v>
      </c>
      <c r="M35" s="123">
        <f t="shared" si="3"/>
        <v>1200450.8354660007</v>
      </c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19">
        <f t="shared" si="4"/>
        <v>4801803.3418640029</v>
      </c>
      <c r="AM35" s="119">
        <f t="shared" si="5"/>
        <v>77448.440997806494</v>
      </c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</row>
    <row r="36" spans="1:89" s="124" customFormat="1">
      <c r="A36" s="121">
        <f>'PENGGABUNGAN AKTIVITAS'!A35</f>
        <v>33</v>
      </c>
      <c r="B36" s="121" t="str">
        <f>'PENGGABUNGAN AKTIVITAS'!B35</f>
        <v>[1] Tutor IKD 2 Case 2</v>
      </c>
      <c r="C36" s="121" t="str">
        <f>'PENGGABUNGAN AKTIVITAS'!C35</f>
        <v>P5</v>
      </c>
      <c r="D36" s="121" t="str">
        <f>'PENGGABUNGAN AKTIVITAS'!D35</f>
        <v>UA1</v>
      </c>
      <c r="E36" s="121">
        <f>'PENGGABUNGAN AKTIVITAS'!E35</f>
        <v>9</v>
      </c>
      <c r="F36" s="121">
        <f>'PENGGABUNGAN AKTIVITAS'!F35</f>
        <v>250</v>
      </c>
      <c r="G36" s="122">
        <f t="shared" si="0"/>
        <v>2250</v>
      </c>
      <c r="H36" s="123">
        <f>(G36/$G$381)*'REKAP BTL'!$C$14</f>
        <v>98412959.491502732</v>
      </c>
      <c r="I36" s="121"/>
      <c r="J36" s="123">
        <f t="shared" si="6"/>
        <v>1200450.8354660007</v>
      </c>
      <c r="K36" s="123">
        <f t="shared" si="1"/>
        <v>1200450.8354660007</v>
      </c>
      <c r="L36" s="123">
        <f t="shared" si="2"/>
        <v>1200450.8354660007</v>
      </c>
      <c r="M36" s="123">
        <f t="shared" si="3"/>
        <v>1200450.8354660007</v>
      </c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121"/>
      <c r="AK36" s="121"/>
      <c r="AL36" s="119">
        <f t="shared" si="4"/>
        <v>4801803.3418640029</v>
      </c>
      <c r="AM36" s="119">
        <f t="shared" si="5"/>
        <v>77448.440997806494</v>
      </c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  <c r="BO36" s="113"/>
      <c r="BP36" s="113"/>
      <c r="BQ36" s="113"/>
      <c r="BR36" s="113"/>
      <c r="BS36" s="113"/>
      <c r="BT36" s="113"/>
      <c r="BU36" s="113"/>
      <c r="BV36" s="113"/>
      <c r="BW36" s="113"/>
      <c r="BX36" s="113"/>
      <c r="BY36" s="113"/>
      <c r="BZ36" s="113"/>
      <c r="CA36" s="113"/>
      <c r="CB36" s="113"/>
      <c r="CC36" s="113"/>
      <c r="CD36" s="113"/>
      <c r="CE36" s="113"/>
      <c r="CF36" s="113"/>
      <c r="CG36" s="113"/>
      <c r="CH36" s="113"/>
      <c r="CI36" s="113"/>
      <c r="CJ36" s="113"/>
      <c r="CK36" s="113"/>
    </row>
    <row r="37" spans="1:89" s="124" customFormat="1">
      <c r="A37" s="121">
        <f>'PENGGABUNGAN AKTIVITAS'!A36</f>
        <v>34</v>
      </c>
      <c r="B37" s="121" t="str">
        <f>'PENGGABUNGAN AKTIVITAS'!B36</f>
        <v>[1] Tutor IKD 2 Case 3</v>
      </c>
      <c r="C37" s="121" t="str">
        <f>'PENGGABUNGAN AKTIVITAS'!C36</f>
        <v>P6</v>
      </c>
      <c r="D37" s="121" t="str">
        <f>'PENGGABUNGAN AKTIVITAS'!D36</f>
        <v>UA1</v>
      </c>
      <c r="E37" s="121">
        <f>'PENGGABUNGAN AKTIVITAS'!E36</f>
        <v>9</v>
      </c>
      <c r="F37" s="121">
        <f>'PENGGABUNGAN AKTIVITAS'!F36</f>
        <v>250</v>
      </c>
      <c r="G37" s="122">
        <f t="shared" si="0"/>
        <v>2250</v>
      </c>
      <c r="H37" s="123">
        <f>(G37/$G$381)*'REKAP BTL'!$C$14</f>
        <v>98412959.491502732</v>
      </c>
      <c r="I37" s="121"/>
      <c r="J37" s="123">
        <f t="shared" si="6"/>
        <v>1200450.8354660007</v>
      </c>
      <c r="K37" s="123">
        <f t="shared" si="1"/>
        <v>1200450.8354660007</v>
      </c>
      <c r="L37" s="123">
        <f t="shared" si="2"/>
        <v>1200450.8354660007</v>
      </c>
      <c r="M37" s="123">
        <f t="shared" si="3"/>
        <v>1200450.8354660007</v>
      </c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121"/>
      <c r="AK37" s="121"/>
      <c r="AL37" s="119">
        <f t="shared" si="4"/>
        <v>4801803.3418640029</v>
      </c>
      <c r="AM37" s="119">
        <f t="shared" si="5"/>
        <v>77448.440997806494</v>
      </c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3"/>
      <c r="BM37" s="113"/>
      <c r="BN37" s="113"/>
      <c r="BO37" s="113"/>
      <c r="BP37" s="113"/>
      <c r="BQ37" s="113"/>
      <c r="BR37" s="113"/>
      <c r="BS37" s="113"/>
      <c r="BT37" s="113"/>
      <c r="BU37" s="113"/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3"/>
      <c r="CK37" s="113"/>
    </row>
    <row r="38" spans="1:89" s="124" customFormat="1">
      <c r="A38" s="121">
        <f>'PENGGABUNGAN AKTIVITAS'!A37</f>
        <v>35</v>
      </c>
      <c r="B38" s="121" t="str">
        <f>'PENGGABUNGAN AKTIVITAS'!B37</f>
        <v>[1] Tutor IKD 3 Case 1</v>
      </c>
      <c r="C38" s="121" t="str">
        <f>'PENGGABUNGAN AKTIVITAS'!C37</f>
        <v>P7</v>
      </c>
      <c r="D38" s="121" t="str">
        <f>'PENGGABUNGAN AKTIVITAS'!D37</f>
        <v>UA1</v>
      </c>
      <c r="E38" s="121">
        <f>'PENGGABUNGAN AKTIVITAS'!E37</f>
        <v>9</v>
      </c>
      <c r="F38" s="121">
        <f>'PENGGABUNGAN AKTIVITAS'!F37</f>
        <v>250</v>
      </c>
      <c r="G38" s="122">
        <f t="shared" si="0"/>
        <v>2250</v>
      </c>
      <c r="H38" s="123">
        <f>(G38/$G$381)*'REKAP BTL'!$C$14</f>
        <v>98412959.491502732</v>
      </c>
      <c r="I38" s="121"/>
      <c r="J38" s="123">
        <f t="shared" si="6"/>
        <v>1200450.8354660007</v>
      </c>
      <c r="K38" s="123">
        <f t="shared" si="1"/>
        <v>1200450.8354660007</v>
      </c>
      <c r="L38" s="123">
        <f t="shared" si="2"/>
        <v>1200450.8354660007</v>
      </c>
      <c r="M38" s="123">
        <f t="shared" si="3"/>
        <v>1200450.8354660007</v>
      </c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121"/>
      <c r="AK38" s="121"/>
      <c r="AL38" s="119">
        <f t="shared" si="4"/>
        <v>4801803.3418640029</v>
      </c>
      <c r="AM38" s="119">
        <f t="shared" si="5"/>
        <v>77448.440997806494</v>
      </c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3"/>
      <c r="BM38" s="113"/>
      <c r="BN38" s="113"/>
      <c r="BO38" s="113"/>
      <c r="BP38" s="113"/>
      <c r="BQ38" s="113"/>
      <c r="BR38" s="113"/>
      <c r="BS38" s="113"/>
      <c r="BT38" s="113"/>
      <c r="BU38" s="113"/>
      <c r="BV38" s="113"/>
      <c r="BW38" s="113"/>
      <c r="BX38" s="113"/>
      <c r="BY38" s="113"/>
      <c r="BZ38" s="113"/>
      <c r="CA38" s="113"/>
      <c r="CB38" s="113"/>
      <c r="CC38" s="113"/>
      <c r="CD38" s="113"/>
      <c r="CE38" s="113"/>
      <c r="CF38" s="113"/>
      <c r="CG38" s="113"/>
      <c r="CH38" s="113"/>
      <c r="CI38" s="113"/>
      <c r="CJ38" s="113"/>
      <c r="CK38" s="113"/>
    </row>
    <row r="39" spans="1:89" s="124" customFormat="1">
      <c r="A39" s="121">
        <f>'PENGGABUNGAN AKTIVITAS'!A38</f>
        <v>36</v>
      </c>
      <c r="B39" s="121" t="str">
        <f>'PENGGABUNGAN AKTIVITAS'!B38</f>
        <v>[1] Tutor IKD 3 Case 2</v>
      </c>
      <c r="C39" s="121" t="str">
        <f>'PENGGABUNGAN AKTIVITAS'!C38</f>
        <v>P8</v>
      </c>
      <c r="D39" s="121" t="str">
        <f>'PENGGABUNGAN AKTIVITAS'!D38</f>
        <v>UA1</v>
      </c>
      <c r="E39" s="121">
        <f>'PENGGABUNGAN AKTIVITAS'!E38</f>
        <v>9</v>
      </c>
      <c r="F39" s="121">
        <f>'PENGGABUNGAN AKTIVITAS'!F38</f>
        <v>250</v>
      </c>
      <c r="G39" s="122">
        <f t="shared" si="0"/>
        <v>2250</v>
      </c>
      <c r="H39" s="123">
        <f>(G39/$G$381)*'REKAP BTL'!$C$14</f>
        <v>98412959.491502732</v>
      </c>
      <c r="I39" s="121"/>
      <c r="J39" s="123">
        <f t="shared" si="6"/>
        <v>1200450.8354660007</v>
      </c>
      <c r="K39" s="123">
        <f t="shared" si="1"/>
        <v>1200450.8354660007</v>
      </c>
      <c r="L39" s="123">
        <f t="shared" si="2"/>
        <v>1200450.8354660007</v>
      </c>
      <c r="M39" s="123">
        <f t="shared" si="3"/>
        <v>1200450.8354660007</v>
      </c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Y39" s="121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19">
        <f t="shared" si="4"/>
        <v>4801803.3418640029</v>
      </c>
      <c r="AM39" s="119">
        <f t="shared" si="5"/>
        <v>77448.440997806494</v>
      </c>
      <c r="AN39" s="113"/>
      <c r="AO39" s="113"/>
      <c r="AP39" s="113"/>
      <c r="AQ39" s="113"/>
      <c r="AR39" s="113"/>
      <c r="AS39" s="113"/>
      <c r="AT39" s="113"/>
      <c r="AU39" s="113"/>
      <c r="AV39" s="113"/>
      <c r="AW39" s="113"/>
      <c r="AX39" s="113"/>
      <c r="AY39" s="113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  <c r="BK39" s="113"/>
      <c r="BL39" s="113"/>
      <c r="BM39" s="113"/>
      <c r="BN39" s="113"/>
      <c r="BO39" s="113"/>
      <c r="BP39" s="113"/>
      <c r="BQ39" s="113"/>
      <c r="BR39" s="113"/>
      <c r="BS39" s="113"/>
      <c r="BT39" s="113"/>
      <c r="BU39" s="113"/>
      <c r="BV39" s="113"/>
      <c r="BW39" s="113"/>
      <c r="BX39" s="113"/>
      <c r="BY39" s="113"/>
      <c r="BZ39" s="113"/>
      <c r="CA39" s="113"/>
      <c r="CB39" s="113"/>
      <c r="CC39" s="113"/>
      <c r="CD39" s="113"/>
      <c r="CE39" s="113"/>
      <c r="CF39" s="113"/>
      <c r="CG39" s="113"/>
      <c r="CH39" s="113"/>
      <c r="CI39" s="113"/>
      <c r="CJ39" s="113"/>
      <c r="CK39" s="113"/>
    </row>
    <row r="40" spans="1:89" s="124" customFormat="1">
      <c r="A40" s="121">
        <f>'PENGGABUNGAN AKTIVITAS'!A39</f>
        <v>37</v>
      </c>
      <c r="B40" s="121" t="str">
        <f>'PENGGABUNGAN AKTIVITAS'!B39</f>
        <v>[1] Tutor IKD 3 Case 3</v>
      </c>
      <c r="C40" s="121" t="str">
        <f>'PENGGABUNGAN AKTIVITAS'!C39</f>
        <v>P9</v>
      </c>
      <c r="D40" s="121" t="str">
        <f>'PENGGABUNGAN AKTIVITAS'!D39</f>
        <v>UA1</v>
      </c>
      <c r="E40" s="121">
        <f>'PENGGABUNGAN AKTIVITAS'!E39</f>
        <v>9</v>
      </c>
      <c r="F40" s="121">
        <f>'PENGGABUNGAN AKTIVITAS'!F39</f>
        <v>250</v>
      </c>
      <c r="G40" s="122">
        <f t="shared" si="0"/>
        <v>2250</v>
      </c>
      <c r="H40" s="123">
        <f>(G40/$G$381)*'REKAP BTL'!$C$14</f>
        <v>98412959.491502732</v>
      </c>
      <c r="I40" s="121"/>
      <c r="J40" s="123">
        <f t="shared" si="6"/>
        <v>1200450.8354660007</v>
      </c>
      <c r="K40" s="123">
        <f t="shared" si="1"/>
        <v>1200450.8354660007</v>
      </c>
      <c r="L40" s="123">
        <f t="shared" si="2"/>
        <v>1200450.8354660007</v>
      </c>
      <c r="M40" s="123">
        <f t="shared" si="3"/>
        <v>1200450.8354660007</v>
      </c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121"/>
      <c r="AK40" s="121"/>
      <c r="AL40" s="119">
        <f t="shared" si="4"/>
        <v>4801803.3418640029</v>
      </c>
      <c r="AM40" s="119">
        <f t="shared" si="5"/>
        <v>77448.440997806494</v>
      </c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  <c r="BO40" s="113"/>
      <c r="BP40" s="113"/>
      <c r="BQ40" s="113"/>
      <c r="BR40" s="113"/>
      <c r="BS40" s="113"/>
      <c r="BT40" s="113"/>
      <c r="BU40" s="113"/>
      <c r="BV40" s="113"/>
      <c r="BW40" s="113"/>
      <c r="BX40" s="113"/>
      <c r="BY40" s="113"/>
      <c r="BZ40" s="113"/>
      <c r="CA40" s="113"/>
      <c r="CB40" s="113"/>
      <c r="CC40" s="113"/>
      <c r="CD40" s="113"/>
      <c r="CE40" s="113"/>
      <c r="CF40" s="113"/>
      <c r="CG40" s="113"/>
      <c r="CH40" s="113"/>
      <c r="CI40" s="113"/>
      <c r="CJ40" s="113"/>
      <c r="CK40" s="113"/>
    </row>
    <row r="41" spans="1:89" s="124" customFormat="1">
      <c r="A41" s="121">
        <f>'PENGGABUNGAN AKTIVITAS'!A40</f>
        <v>38</v>
      </c>
      <c r="B41" s="121" t="str">
        <f>'PENGGABUNGAN AKTIVITAS'!B40</f>
        <v>[1] Tutor IKD 4 Case 1</v>
      </c>
      <c r="C41" s="121" t="str">
        <f>'PENGGABUNGAN AKTIVITAS'!C40</f>
        <v>P10</v>
      </c>
      <c r="D41" s="121" t="str">
        <f>'PENGGABUNGAN AKTIVITAS'!D40</f>
        <v>UA1</v>
      </c>
      <c r="E41" s="121">
        <f>'PENGGABUNGAN AKTIVITAS'!E40</f>
        <v>9</v>
      </c>
      <c r="F41" s="121">
        <f>'PENGGABUNGAN AKTIVITAS'!F40</f>
        <v>250</v>
      </c>
      <c r="G41" s="122">
        <f t="shared" si="0"/>
        <v>2250</v>
      </c>
      <c r="H41" s="123">
        <f>(G41/$G$381)*'REKAP BTL'!$C$14</f>
        <v>98412959.491502732</v>
      </c>
      <c r="I41" s="121"/>
      <c r="J41" s="123">
        <f t="shared" si="6"/>
        <v>1200450.8354660007</v>
      </c>
      <c r="K41" s="123">
        <f t="shared" si="1"/>
        <v>1200450.8354660007</v>
      </c>
      <c r="L41" s="123">
        <f t="shared" si="2"/>
        <v>1200450.8354660007</v>
      </c>
      <c r="M41" s="123">
        <f t="shared" si="3"/>
        <v>1200450.8354660007</v>
      </c>
      <c r="N41" s="121"/>
      <c r="O41" s="121"/>
      <c r="P41" s="121"/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121"/>
      <c r="AK41" s="121"/>
      <c r="AL41" s="119">
        <f t="shared" si="4"/>
        <v>4801803.3418640029</v>
      </c>
      <c r="AM41" s="119">
        <f t="shared" si="5"/>
        <v>77448.440997806494</v>
      </c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  <c r="BO41" s="113"/>
      <c r="BP41" s="113"/>
      <c r="BQ41" s="113"/>
      <c r="BR41" s="113"/>
      <c r="BS41" s="113"/>
      <c r="BT41" s="113"/>
      <c r="BU41" s="113"/>
      <c r="BV41" s="113"/>
      <c r="BW41" s="113"/>
      <c r="BX41" s="113"/>
      <c r="BY41" s="113"/>
      <c r="BZ41" s="113"/>
      <c r="CA41" s="113"/>
      <c r="CB41" s="113"/>
      <c r="CC41" s="113"/>
      <c r="CD41" s="113"/>
      <c r="CE41" s="113"/>
      <c r="CF41" s="113"/>
      <c r="CG41" s="113"/>
      <c r="CH41" s="113"/>
      <c r="CI41" s="113"/>
      <c r="CJ41" s="113"/>
      <c r="CK41" s="113"/>
    </row>
    <row r="42" spans="1:89" s="124" customFormat="1">
      <c r="A42" s="121">
        <f>'PENGGABUNGAN AKTIVITAS'!A41</f>
        <v>39</v>
      </c>
      <c r="B42" s="121" t="str">
        <f>'PENGGABUNGAN AKTIVITAS'!B41</f>
        <v>[1] Tutor IKD 4 Case 2</v>
      </c>
      <c r="C42" s="121" t="str">
        <f>'PENGGABUNGAN AKTIVITAS'!C41</f>
        <v>P11</v>
      </c>
      <c r="D42" s="121" t="str">
        <f>'PENGGABUNGAN AKTIVITAS'!D41</f>
        <v>UA1</v>
      </c>
      <c r="E42" s="121">
        <f>'PENGGABUNGAN AKTIVITAS'!E41</f>
        <v>9</v>
      </c>
      <c r="F42" s="121">
        <f>'PENGGABUNGAN AKTIVITAS'!F41</f>
        <v>250</v>
      </c>
      <c r="G42" s="122">
        <f t="shared" si="0"/>
        <v>2250</v>
      </c>
      <c r="H42" s="123">
        <f>(G42/$G$381)*'REKAP BTL'!$C$14</f>
        <v>98412959.491502732</v>
      </c>
      <c r="I42" s="121"/>
      <c r="J42" s="123">
        <f t="shared" si="6"/>
        <v>1200450.8354660007</v>
      </c>
      <c r="K42" s="123">
        <f t="shared" si="1"/>
        <v>1200450.8354660007</v>
      </c>
      <c r="L42" s="123">
        <f t="shared" si="2"/>
        <v>1200450.8354660007</v>
      </c>
      <c r="M42" s="123">
        <f t="shared" si="3"/>
        <v>1200450.8354660007</v>
      </c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19">
        <f t="shared" si="4"/>
        <v>4801803.3418640029</v>
      </c>
      <c r="AM42" s="119">
        <f t="shared" si="5"/>
        <v>77448.440997806494</v>
      </c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3"/>
      <c r="BC42" s="113"/>
      <c r="BD42" s="113"/>
      <c r="BE42" s="113"/>
      <c r="BF42" s="113"/>
      <c r="BG42" s="113"/>
      <c r="BH42" s="113"/>
      <c r="BI42" s="113"/>
      <c r="BJ42" s="113"/>
      <c r="BK42" s="113"/>
      <c r="BL42" s="113"/>
      <c r="BM42" s="113"/>
      <c r="BN42" s="113"/>
      <c r="BO42" s="113"/>
      <c r="BP42" s="113"/>
      <c r="BQ42" s="113"/>
      <c r="BR42" s="113"/>
      <c r="BS42" s="113"/>
      <c r="BT42" s="113"/>
      <c r="BU42" s="113"/>
      <c r="BV42" s="113"/>
      <c r="BW42" s="113"/>
      <c r="BX42" s="113"/>
      <c r="BY42" s="113"/>
      <c r="BZ42" s="113"/>
      <c r="CA42" s="113"/>
      <c r="CB42" s="113"/>
      <c r="CC42" s="113"/>
      <c r="CD42" s="113"/>
      <c r="CE42" s="113"/>
      <c r="CF42" s="113"/>
      <c r="CG42" s="113"/>
      <c r="CH42" s="113"/>
      <c r="CI42" s="113"/>
      <c r="CJ42" s="113"/>
      <c r="CK42" s="113"/>
    </row>
    <row r="43" spans="1:89" s="124" customFormat="1">
      <c r="A43" s="121">
        <f>'PENGGABUNGAN AKTIVITAS'!A42</f>
        <v>40</v>
      </c>
      <c r="B43" s="121" t="str">
        <f>'PENGGABUNGAN AKTIVITAS'!B42</f>
        <v>[1] Tutor IKD 4 Case 3</v>
      </c>
      <c r="C43" s="121" t="str">
        <f>'PENGGABUNGAN AKTIVITAS'!C42</f>
        <v>P12</v>
      </c>
      <c r="D43" s="121" t="str">
        <f>'PENGGABUNGAN AKTIVITAS'!D42</f>
        <v>UA1</v>
      </c>
      <c r="E43" s="121">
        <f>'PENGGABUNGAN AKTIVITAS'!E42</f>
        <v>9</v>
      </c>
      <c r="F43" s="121">
        <f>'PENGGABUNGAN AKTIVITAS'!F42</f>
        <v>250</v>
      </c>
      <c r="G43" s="122">
        <f t="shared" si="0"/>
        <v>2250</v>
      </c>
      <c r="H43" s="123">
        <f>(G43/$G$381)*'REKAP BTL'!$C$14</f>
        <v>98412959.491502732</v>
      </c>
      <c r="I43" s="121"/>
      <c r="J43" s="123">
        <f t="shared" si="6"/>
        <v>1200450.8354660007</v>
      </c>
      <c r="K43" s="123">
        <f t="shared" si="1"/>
        <v>1200450.8354660007</v>
      </c>
      <c r="L43" s="123">
        <f t="shared" si="2"/>
        <v>1200450.8354660007</v>
      </c>
      <c r="M43" s="123">
        <f t="shared" si="3"/>
        <v>1200450.8354660007</v>
      </c>
      <c r="N43" s="121"/>
      <c r="O43" s="121"/>
      <c r="P43" s="121"/>
      <c r="Q43" s="121"/>
      <c r="R43" s="121"/>
      <c r="S43" s="121"/>
      <c r="T43" s="121"/>
      <c r="U43" s="121"/>
      <c r="V43" s="121"/>
      <c r="W43" s="121"/>
      <c r="X43" s="121"/>
      <c r="Y43" s="121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19">
        <f t="shared" si="4"/>
        <v>4801803.3418640029</v>
      </c>
      <c r="AM43" s="119">
        <f t="shared" si="5"/>
        <v>77448.440997806494</v>
      </c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3"/>
      <c r="BC43" s="113"/>
      <c r="BD43" s="113"/>
      <c r="BE43" s="113"/>
      <c r="BF43" s="113"/>
      <c r="BG43" s="113"/>
      <c r="BH43" s="113"/>
      <c r="BI43" s="113"/>
      <c r="BJ43" s="113"/>
      <c r="BK43" s="113"/>
      <c r="BL43" s="113"/>
      <c r="BM43" s="113"/>
      <c r="BN43" s="113"/>
      <c r="BO43" s="113"/>
      <c r="BP43" s="113"/>
      <c r="BQ43" s="113"/>
      <c r="BR43" s="113"/>
      <c r="BS43" s="113"/>
      <c r="BT43" s="113"/>
      <c r="BU43" s="113"/>
      <c r="BV43" s="113"/>
      <c r="BW43" s="113"/>
      <c r="BX43" s="113"/>
      <c r="BY43" s="113"/>
      <c r="BZ43" s="113"/>
      <c r="CA43" s="113"/>
      <c r="CB43" s="113"/>
      <c r="CC43" s="113"/>
      <c r="CD43" s="113"/>
      <c r="CE43" s="113"/>
      <c r="CF43" s="113"/>
      <c r="CG43" s="113"/>
      <c r="CH43" s="113"/>
      <c r="CI43" s="113"/>
      <c r="CJ43" s="113"/>
      <c r="CK43" s="113"/>
    </row>
    <row r="44" spans="1:89" s="124" customFormat="1">
      <c r="A44" s="121">
        <f>'PENGGABUNGAN AKTIVITAS'!A43</f>
        <v>41</v>
      </c>
      <c r="B44" s="121" t="str">
        <f>'PENGGABUNGAN AKTIVITAS'!B43</f>
        <v>[1] Tutor IKD 5 Case 1</v>
      </c>
      <c r="C44" s="121" t="str">
        <f>'PENGGABUNGAN AKTIVITAS'!C43</f>
        <v>P13</v>
      </c>
      <c r="D44" s="121" t="str">
        <f>'PENGGABUNGAN AKTIVITAS'!D43</f>
        <v>UA1</v>
      </c>
      <c r="E44" s="121">
        <f>'PENGGABUNGAN AKTIVITAS'!E43</f>
        <v>9</v>
      </c>
      <c r="F44" s="121">
        <f>'PENGGABUNGAN AKTIVITAS'!F43</f>
        <v>250</v>
      </c>
      <c r="G44" s="122">
        <f t="shared" si="0"/>
        <v>2250</v>
      </c>
      <c r="H44" s="123">
        <f>(G44/$G$381)*'REKAP BTL'!$C$14</f>
        <v>98412959.491502732</v>
      </c>
      <c r="I44" s="121"/>
      <c r="J44" s="123">
        <f t="shared" si="6"/>
        <v>1200450.8354660007</v>
      </c>
      <c r="K44" s="123">
        <f t="shared" si="1"/>
        <v>1200450.8354660007</v>
      </c>
      <c r="L44" s="123">
        <f t="shared" si="2"/>
        <v>1200450.8354660007</v>
      </c>
      <c r="M44" s="123">
        <f t="shared" si="3"/>
        <v>1200450.8354660007</v>
      </c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19">
        <f t="shared" si="4"/>
        <v>4801803.3418640029</v>
      </c>
      <c r="AM44" s="119">
        <f t="shared" si="5"/>
        <v>77448.440997806494</v>
      </c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/>
      <c r="BE44" s="113"/>
      <c r="BF44" s="113"/>
      <c r="BG44" s="113"/>
      <c r="BH44" s="113"/>
      <c r="BI44" s="113"/>
      <c r="BJ44" s="113"/>
      <c r="BK44" s="113"/>
      <c r="BL44" s="113"/>
      <c r="BM44" s="113"/>
      <c r="BN44" s="113"/>
      <c r="BO44" s="113"/>
      <c r="BP44" s="113"/>
      <c r="BQ44" s="113"/>
      <c r="BR44" s="113"/>
      <c r="BS44" s="113"/>
      <c r="BT44" s="113"/>
      <c r="BU44" s="113"/>
      <c r="BV44" s="113"/>
      <c r="BW44" s="113"/>
      <c r="BX44" s="113"/>
      <c r="BY44" s="113"/>
      <c r="BZ44" s="113"/>
      <c r="CA44" s="113"/>
      <c r="CB44" s="113"/>
      <c r="CC44" s="113"/>
      <c r="CD44" s="113"/>
      <c r="CE44" s="113"/>
      <c r="CF44" s="113"/>
      <c r="CG44" s="113"/>
      <c r="CH44" s="113"/>
      <c r="CI44" s="113"/>
      <c r="CJ44" s="113"/>
      <c r="CK44" s="113"/>
    </row>
    <row r="45" spans="1:89" s="124" customFormat="1">
      <c r="A45" s="121">
        <f>'PENGGABUNGAN AKTIVITAS'!A44</f>
        <v>42</v>
      </c>
      <c r="B45" s="121" t="str">
        <f>'PENGGABUNGAN AKTIVITAS'!B44</f>
        <v>[1] Tutor IKD 5 Case 2</v>
      </c>
      <c r="C45" s="121" t="str">
        <f>'PENGGABUNGAN AKTIVITAS'!C44</f>
        <v>P14</v>
      </c>
      <c r="D45" s="121" t="str">
        <f>'PENGGABUNGAN AKTIVITAS'!D44</f>
        <v>UA1</v>
      </c>
      <c r="E45" s="121">
        <f>'PENGGABUNGAN AKTIVITAS'!E44</f>
        <v>9</v>
      </c>
      <c r="F45" s="121">
        <f>'PENGGABUNGAN AKTIVITAS'!F44</f>
        <v>250</v>
      </c>
      <c r="G45" s="122">
        <f t="shared" si="0"/>
        <v>2250</v>
      </c>
      <c r="H45" s="123">
        <f>(G45/$G$381)*'REKAP BTL'!$C$14</f>
        <v>98412959.491502732</v>
      </c>
      <c r="I45" s="121"/>
      <c r="J45" s="123">
        <f t="shared" si="6"/>
        <v>1200450.8354660007</v>
      </c>
      <c r="K45" s="123">
        <f t="shared" si="1"/>
        <v>1200450.8354660007</v>
      </c>
      <c r="L45" s="123">
        <f t="shared" si="2"/>
        <v>1200450.8354660007</v>
      </c>
      <c r="M45" s="123">
        <f t="shared" si="3"/>
        <v>1200450.8354660007</v>
      </c>
      <c r="N45" s="121"/>
      <c r="O45" s="121"/>
      <c r="P45" s="121"/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19">
        <f t="shared" si="4"/>
        <v>4801803.3418640029</v>
      </c>
      <c r="AM45" s="119">
        <f t="shared" si="5"/>
        <v>77448.440997806494</v>
      </c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3"/>
      <c r="BC45" s="113"/>
      <c r="BD45" s="113"/>
      <c r="BE45" s="113"/>
      <c r="BF45" s="113"/>
      <c r="BG45" s="113"/>
      <c r="BH45" s="113"/>
      <c r="BI45" s="113"/>
      <c r="BJ45" s="113"/>
      <c r="BK45" s="113"/>
      <c r="BL45" s="113"/>
      <c r="BM45" s="113"/>
      <c r="BN45" s="113"/>
      <c r="BO45" s="113"/>
      <c r="BP45" s="113"/>
      <c r="BQ45" s="113"/>
      <c r="BR45" s="113"/>
      <c r="BS45" s="113"/>
      <c r="BT45" s="113"/>
      <c r="BU45" s="113"/>
      <c r="BV45" s="113"/>
      <c r="BW45" s="113"/>
      <c r="BX45" s="113"/>
      <c r="BY45" s="113"/>
      <c r="BZ45" s="113"/>
      <c r="CA45" s="113"/>
      <c r="CB45" s="113"/>
      <c r="CC45" s="113"/>
      <c r="CD45" s="113"/>
      <c r="CE45" s="113"/>
      <c r="CF45" s="113"/>
      <c r="CG45" s="113"/>
      <c r="CH45" s="113"/>
      <c r="CI45" s="113"/>
      <c r="CJ45" s="113"/>
      <c r="CK45" s="113"/>
    </row>
    <row r="46" spans="1:89" s="124" customFormat="1">
      <c r="A46" s="121">
        <f>'PENGGABUNGAN AKTIVITAS'!A45</f>
        <v>43</v>
      </c>
      <c r="B46" s="121" t="str">
        <f>'PENGGABUNGAN AKTIVITAS'!B45</f>
        <v>[1] Tutor IKD 5 Case 3</v>
      </c>
      <c r="C46" s="121" t="str">
        <f>'PENGGABUNGAN AKTIVITAS'!C45</f>
        <v>P15</v>
      </c>
      <c r="D46" s="121" t="str">
        <f>'PENGGABUNGAN AKTIVITAS'!D45</f>
        <v>UA1</v>
      </c>
      <c r="E46" s="121">
        <f>'PENGGABUNGAN AKTIVITAS'!E45</f>
        <v>9</v>
      </c>
      <c r="F46" s="121">
        <f>'PENGGABUNGAN AKTIVITAS'!F45</f>
        <v>250</v>
      </c>
      <c r="G46" s="122">
        <f t="shared" si="0"/>
        <v>2250</v>
      </c>
      <c r="H46" s="123">
        <f>(G46/$G$381)*'REKAP BTL'!$C$14</f>
        <v>98412959.491502732</v>
      </c>
      <c r="I46" s="121"/>
      <c r="J46" s="123">
        <f t="shared" si="6"/>
        <v>1200450.8354660007</v>
      </c>
      <c r="K46" s="123">
        <f t="shared" si="1"/>
        <v>1200450.8354660007</v>
      </c>
      <c r="L46" s="123">
        <f t="shared" si="2"/>
        <v>1200450.8354660007</v>
      </c>
      <c r="M46" s="123">
        <f t="shared" si="3"/>
        <v>1200450.8354660007</v>
      </c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19">
        <f t="shared" si="4"/>
        <v>4801803.3418640029</v>
      </c>
      <c r="AM46" s="119">
        <f t="shared" si="5"/>
        <v>77448.440997806494</v>
      </c>
      <c r="AN46" s="113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13"/>
      <c r="BC46" s="113"/>
      <c r="BD46" s="113"/>
      <c r="BE46" s="113"/>
      <c r="BF46" s="113"/>
      <c r="BG46" s="113"/>
      <c r="BH46" s="113"/>
      <c r="BI46" s="113"/>
      <c r="BJ46" s="113"/>
      <c r="BK46" s="113"/>
      <c r="BL46" s="113"/>
      <c r="BM46" s="113"/>
      <c r="BN46" s="113"/>
      <c r="BO46" s="113"/>
      <c r="BP46" s="113"/>
      <c r="BQ46" s="113"/>
      <c r="BR46" s="113"/>
      <c r="BS46" s="113"/>
      <c r="BT46" s="113"/>
      <c r="BU46" s="113"/>
      <c r="BV46" s="113"/>
      <c r="BW46" s="113"/>
      <c r="BX46" s="113"/>
      <c r="BY46" s="113"/>
      <c r="BZ46" s="113"/>
      <c r="CA46" s="113"/>
      <c r="CB46" s="113"/>
      <c r="CC46" s="113"/>
      <c r="CD46" s="113"/>
      <c r="CE46" s="113"/>
      <c r="CF46" s="113"/>
      <c r="CG46" s="113"/>
      <c r="CH46" s="113"/>
      <c r="CI46" s="113"/>
      <c r="CJ46" s="113"/>
      <c r="CK46" s="113"/>
    </row>
    <row r="47" spans="1:89" s="124" customFormat="1">
      <c r="A47" s="121">
        <f>'PENGGABUNGAN AKTIVITAS'!A46</f>
        <v>44</v>
      </c>
      <c r="B47" s="121" t="str">
        <f>'PENGGABUNGAN AKTIVITAS'!B46</f>
        <v>[1] Tramed Komunikasi Efektif</v>
      </c>
      <c r="C47" s="121" t="str">
        <f>'PENGGABUNGAN AKTIVITAS'!C46</f>
        <v>P16</v>
      </c>
      <c r="D47" s="121" t="str">
        <f>'PENGGABUNGAN AKTIVITAS'!D46</f>
        <v>UA1</v>
      </c>
      <c r="E47" s="121">
        <f>'PENGGABUNGAN AKTIVITAS'!E46</f>
        <v>2.5</v>
      </c>
      <c r="F47" s="121">
        <f>'PENGGABUNGAN AKTIVITAS'!F46</f>
        <v>250</v>
      </c>
      <c r="G47" s="122">
        <f t="shared" si="0"/>
        <v>625</v>
      </c>
      <c r="H47" s="123">
        <f>(G47/$G$381)*'REKAP BTL'!$C$14</f>
        <v>27336933.192084093</v>
      </c>
      <c r="I47" s="121"/>
      <c r="J47" s="123">
        <f t="shared" si="6"/>
        <v>333458.56540722243</v>
      </c>
      <c r="K47" s="123">
        <f t="shared" si="1"/>
        <v>333458.56540722243</v>
      </c>
      <c r="L47" s="123">
        <f t="shared" si="2"/>
        <v>333458.56540722243</v>
      </c>
      <c r="M47" s="123">
        <f t="shared" si="3"/>
        <v>333458.56540722243</v>
      </c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19">
        <f t="shared" si="4"/>
        <v>1333834.2616288897</v>
      </c>
      <c r="AM47" s="119">
        <f t="shared" si="5"/>
        <v>21513.455832724027</v>
      </c>
      <c r="AN47" s="113"/>
      <c r="AO47" s="113"/>
      <c r="AP47" s="113"/>
      <c r="AQ47" s="113"/>
      <c r="AR47" s="113"/>
      <c r="AS47" s="113"/>
      <c r="AT47" s="113"/>
      <c r="AU47" s="113"/>
      <c r="AV47" s="113"/>
      <c r="AW47" s="113"/>
      <c r="AX47" s="113"/>
      <c r="AY47" s="113"/>
      <c r="AZ47" s="113"/>
      <c r="BA47" s="113"/>
      <c r="BB47" s="113"/>
      <c r="BC47" s="113"/>
      <c r="BD47" s="113"/>
      <c r="BE47" s="113"/>
      <c r="BF47" s="113"/>
      <c r="BG47" s="113"/>
      <c r="BH47" s="113"/>
      <c r="BI47" s="113"/>
      <c r="BJ47" s="113"/>
      <c r="BK47" s="113"/>
      <c r="BL47" s="113"/>
      <c r="BM47" s="113"/>
      <c r="BN47" s="113"/>
      <c r="BO47" s="113"/>
      <c r="BP47" s="113"/>
      <c r="BQ47" s="113"/>
      <c r="BR47" s="113"/>
      <c r="BS47" s="113"/>
      <c r="BT47" s="113"/>
      <c r="BU47" s="113"/>
      <c r="BV47" s="113"/>
      <c r="BW47" s="113"/>
      <c r="BX47" s="113"/>
      <c r="BY47" s="113"/>
      <c r="BZ47" s="113"/>
      <c r="CA47" s="113"/>
      <c r="CB47" s="113"/>
      <c r="CC47" s="113"/>
      <c r="CD47" s="113"/>
      <c r="CE47" s="113"/>
      <c r="CF47" s="113"/>
      <c r="CG47" s="113"/>
      <c r="CH47" s="113"/>
      <c r="CI47" s="113"/>
      <c r="CJ47" s="113"/>
      <c r="CK47" s="113"/>
    </row>
    <row r="48" spans="1:89" s="124" customFormat="1">
      <c r="A48" s="121">
        <f>'PENGGABUNGAN AKTIVITAS'!A47</f>
        <v>45</v>
      </c>
      <c r="B48" s="121" t="str">
        <f>'PENGGABUNGAN AKTIVITAS'!B47</f>
        <v>[1] Tramed Inform Consent</v>
      </c>
      <c r="C48" s="121" t="str">
        <f>'PENGGABUNGAN AKTIVITAS'!C47</f>
        <v>P17</v>
      </c>
      <c r="D48" s="121" t="str">
        <f>'PENGGABUNGAN AKTIVITAS'!D47</f>
        <v>UA1</v>
      </c>
      <c r="E48" s="121">
        <f>'PENGGABUNGAN AKTIVITAS'!E47</f>
        <v>2.5</v>
      </c>
      <c r="F48" s="121">
        <f>'PENGGABUNGAN AKTIVITAS'!F47</f>
        <v>250</v>
      </c>
      <c r="G48" s="122">
        <f t="shared" si="0"/>
        <v>625</v>
      </c>
      <c r="H48" s="123">
        <f>(G48/$G$381)*'REKAP BTL'!$C$14</f>
        <v>27336933.192084093</v>
      </c>
      <c r="I48" s="121"/>
      <c r="J48" s="123">
        <f t="shared" si="6"/>
        <v>333458.56540722243</v>
      </c>
      <c r="K48" s="123">
        <f t="shared" si="1"/>
        <v>333458.56540722243</v>
      </c>
      <c r="L48" s="123">
        <f t="shared" si="2"/>
        <v>333458.56540722243</v>
      </c>
      <c r="M48" s="123">
        <f t="shared" si="3"/>
        <v>333458.56540722243</v>
      </c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19">
        <f t="shared" si="4"/>
        <v>1333834.2616288897</v>
      </c>
      <c r="AM48" s="119">
        <f t="shared" si="5"/>
        <v>21513.455832724027</v>
      </c>
      <c r="AN48" s="113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13"/>
      <c r="BC48" s="113"/>
      <c r="BD48" s="113"/>
      <c r="BE48" s="113"/>
      <c r="BF48" s="113"/>
      <c r="BG48" s="113"/>
      <c r="BH48" s="113"/>
      <c r="BI48" s="113"/>
      <c r="BJ48" s="113"/>
      <c r="BK48" s="113"/>
      <c r="BL48" s="113"/>
      <c r="BM48" s="113"/>
      <c r="BN48" s="113"/>
      <c r="BO48" s="113"/>
      <c r="BP48" s="113"/>
      <c r="BQ48" s="113"/>
      <c r="BR48" s="113"/>
      <c r="BS48" s="113"/>
      <c r="BT48" s="113"/>
      <c r="BU48" s="113"/>
      <c r="BV48" s="113"/>
      <c r="BW48" s="113"/>
      <c r="BX48" s="113"/>
      <c r="BY48" s="113"/>
      <c r="BZ48" s="113"/>
      <c r="CA48" s="113"/>
      <c r="CB48" s="113"/>
      <c r="CC48" s="113"/>
      <c r="CD48" s="113"/>
      <c r="CE48" s="113"/>
      <c r="CF48" s="113"/>
      <c r="CG48" s="113"/>
      <c r="CH48" s="113"/>
      <c r="CI48" s="113"/>
      <c r="CJ48" s="113"/>
      <c r="CK48" s="113"/>
    </row>
    <row r="49" spans="1:89" s="124" customFormat="1">
      <c r="A49" s="121">
        <f>'PENGGABUNGAN AKTIVITAS'!A48</f>
        <v>46</v>
      </c>
      <c r="B49" s="121" t="str">
        <f>'PENGGABUNGAN AKTIVITAS'!B48</f>
        <v>[1] Tramed Anamnesa Dasar</v>
      </c>
      <c r="C49" s="121" t="str">
        <f>'PENGGABUNGAN AKTIVITAS'!C48</f>
        <v>P18</v>
      </c>
      <c r="D49" s="121" t="str">
        <f>'PENGGABUNGAN AKTIVITAS'!D48</f>
        <v>UA1</v>
      </c>
      <c r="E49" s="121">
        <f>'PENGGABUNGAN AKTIVITAS'!E48</f>
        <v>2.5</v>
      </c>
      <c r="F49" s="121">
        <f>'PENGGABUNGAN AKTIVITAS'!F48</f>
        <v>250</v>
      </c>
      <c r="G49" s="122">
        <f t="shared" si="0"/>
        <v>625</v>
      </c>
      <c r="H49" s="123">
        <f>(G49/$G$381)*'REKAP BTL'!$C$14</f>
        <v>27336933.192084093</v>
      </c>
      <c r="I49" s="121"/>
      <c r="J49" s="123">
        <f t="shared" si="6"/>
        <v>333458.56540722243</v>
      </c>
      <c r="K49" s="123">
        <f t="shared" si="1"/>
        <v>333458.56540722243</v>
      </c>
      <c r="L49" s="123">
        <f t="shared" si="2"/>
        <v>333458.56540722243</v>
      </c>
      <c r="M49" s="123">
        <f t="shared" si="3"/>
        <v>333458.56540722243</v>
      </c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19">
        <f t="shared" si="4"/>
        <v>1333834.2616288897</v>
      </c>
      <c r="AM49" s="119">
        <f t="shared" si="5"/>
        <v>21513.455832724027</v>
      </c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13"/>
      <c r="BC49" s="113"/>
      <c r="BD49" s="113"/>
      <c r="BE49" s="113"/>
      <c r="BF49" s="113"/>
      <c r="BG49" s="113"/>
      <c r="BH49" s="113"/>
      <c r="BI49" s="113"/>
      <c r="BJ49" s="113"/>
      <c r="BK49" s="113"/>
      <c r="BL49" s="113"/>
      <c r="BM49" s="113"/>
      <c r="BN49" s="113"/>
      <c r="BO49" s="113"/>
      <c r="BP49" s="113"/>
      <c r="BQ49" s="113"/>
      <c r="BR49" s="113"/>
      <c r="BS49" s="113"/>
      <c r="BT49" s="113"/>
      <c r="BU49" s="113"/>
      <c r="BV49" s="113"/>
      <c r="BW49" s="113"/>
      <c r="BX49" s="113"/>
      <c r="BY49" s="113"/>
      <c r="BZ49" s="113"/>
      <c r="CA49" s="113"/>
      <c r="CB49" s="113"/>
      <c r="CC49" s="113"/>
      <c r="CD49" s="113"/>
      <c r="CE49" s="113"/>
      <c r="CF49" s="113"/>
      <c r="CG49" s="113"/>
      <c r="CH49" s="113"/>
      <c r="CI49" s="113"/>
      <c r="CJ49" s="113"/>
      <c r="CK49" s="113"/>
    </row>
    <row r="50" spans="1:89" s="124" customFormat="1">
      <c r="A50" s="121">
        <f>'PENGGABUNGAN AKTIVITAS'!A49</f>
        <v>47</v>
      </c>
      <c r="B50" s="121" t="str">
        <f>'PENGGABUNGAN AKTIVITAS'!B49</f>
        <v xml:space="preserve">[1] Tramed Mencuci tangan </v>
      </c>
      <c r="C50" s="121" t="str">
        <f>'PENGGABUNGAN AKTIVITAS'!C49</f>
        <v>P19</v>
      </c>
      <c r="D50" s="121" t="str">
        <f>'PENGGABUNGAN AKTIVITAS'!D49</f>
        <v>UA1</v>
      </c>
      <c r="E50" s="121">
        <f>'PENGGABUNGAN AKTIVITAS'!E49</f>
        <v>2.5</v>
      </c>
      <c r="F50" s="121">
        <f>'PENGGABUNGAN AKTIVITAS'!F49</f>
        <v>250</v>
      </c>
      <c r="G50" s="122">
        <f t="shared" si="0"/>
        <v>625</v>
      </c>
      <c r="H50" s="123">
        <f>(G50/$G$381)*'REKAP BTL'!$C$14</f>
        <v>27336933.192084093</v>
      </c>
      <c r="I50" s="121"/>
      <c r="J50" s="123">
        <f t="shared" si="6"/>
        <v>333458.56540722243</v>
      </c>
      <c r="K50" s="123">
        <f t="shared" si="1"/>
        <v>333458.56540722243</v>
      </c>
      <c r="L50" s="123">
        <f t="shared" si="2"/>
        <v>333458.56540722243</v>
      </c>
      <c r="M50" s="123">
        <f t="shared" si="3"/>
        <v>333458.56540722243</v>
      </c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19">
        <f t="shared" si="4"/>
        <v>1333834.2616288897</v>
      </c>
      <c r="AM50" s="119">
        <f t="shared" si="5"/>
        <v>21513.455832724027</v>
      </c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13"/>
      <c r="BC50" s="113"/>
      <c r="BD50" s="113"/>
      <c r="BE50" s="113"/>
      <c r="BF50" s="113"/>
      <c r="BG50" s="113"/>
      <c r="BH50" s="113"/>
      <c r="BI50" s="113"/>
      <c r="BJ50" s="113"/>
      <c r="BK50" s="113"/>
      <c r="BL50" s="113"/>
      <c r="BM50" s="113"/>
      <c r="BN50" s="113"/>
      <c r="BO50" s="113"/>
      <c r="BP50" s="113"/>
      <c r="BQ50" s="113"/>
      <c r="BR50" s="113"/>
      <c r="BS50" s="113"/>
      <c r="BT50" s="113"/>
      <c r="BU50" s="113"/>
      <c r="BV50" s="113"/>
      <c r="BW50" s="113"/>
      <c r="BX50" s="113"/>
      <c r="BY50" s="113"/>
      <c r="BZ50" s="113"/>
      <c r="CA50" s="113"/>
      <c r="CB50" s="113"/>
      <c r="CC50" s="113"/>
      <c r="CD50" s="113"/>
      <c r="CE50" s="113"/>
      <c r="CF50" s="113"/>
      <c r="CG50" s="113"/>
      <c r="CH50" s="113"/>
      <c r="CI50" s="113"/>
      <c r="CJ50" s="113"/>
      <c r="CK50" s="113"/>
    </row>
    <row r="51" spans="1:89" s="124" customFormat="1">
      <c r="A51" s="121">
        <f>'PENGGABUNGAN AKTIVITAS'!A50</f>
        <v>48</v>
      </c>
      <c r="B51" s="121" t="str">
        <f>'PENGGABUNGAN AKTIVITAS'!B50</f>
        <v>[1] Tramed Sarung Tangan Steril</v>
      </c>
      <c r="C51" s="121" t="str">
        <f>'PENGGABUNGAN AKTIVITAS'!C50</f>
        <v>P20</v>
      </c>
      <c r="D51" s="121" t="str">
        <f>'PENGGABUNGAN AKTIVITAS'!D50</f>
        <v>UA1</v>
      </c>
      <c r="E51" s="121">
        <f>'PENGGABUNGAN AKTIVITAS'!E50</f>
        <v>2.5</v>
      </c>
      <c r="F51" s="121">
        <f>'PENGGABUNGAN AKTIVITAS'!F50</f>
        <v>250</v>
      </c>
      <c r="G51" s="122">
        <f t="shared" si="0"/>
        <v>625</v>
      </c>
      <c r="H51" s="123">
        <f>(G51/$G$381)*'REKAP BTL'!$C$14</f>
        <v>27336933.192084093</v>
      </c>
      <c r="I51" s="121"/>
      <c r="J51" s="123">
        <f t="shared" si="6"/>
        <v>333458.56540722243</v>
      </c>
      <c r="K51" s="123">
        <f t="shared" si="1"/>
        <v>333458.56540722243</v>
      </c>
      <c r="L51" s="123">
        <f t="shared" si="2"/>
        <v>333458.56540722243</v>
      </c>
      <c r="M51" s="123">
        <f t="shared" si="3"/>
        <v>333458.56540722243</v>
      </c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121"/>
      <c r="AK51" s="121"/>
      <c r="AL51" s="119">
        <f t="shared" si="4"/>
        <v>1333834.2616288897</v>
      </c>
      <c r="AM51" s="119">
        <f t="shared" si="5"/>
        <v>21513.455832724027</v>
      </c>
      <c r="AN51" s="113"/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13"/>
      <c r="BC51" s="113"/>
      <c r="BD51" s="113"/>
      <c r="BE51" s="113"/>
      <c r="BF51" s="113"/>
      <c r="BG51" s="113"/>
      <c r="BH51" s="113"/>
      <c r="BI51" s="113"/>
      <c r="BJ51" s="113"/>
      <c r="BK51" s="113"/>
      <c r="BL51" s="113"/>
      <c r="BM51" s="113"/>
      <c r="BN51" s="113"/>
      <c r="BO51" s="113"/>
      <c r="BP51" s="113"/>
      <c r="BQ51" s="113"/>
      <c r="BR51" s="113"/>
      <c r="BS51" s="113"/>
      <c r="BT51" s="113"/>
      <c r="BU51" s="113"/>
      <c r="BV51" s="113"/>
      <c r="BW51" s="113"/>
      <c r="BX51" s="113"/>
      <c r="BY51" s="113"/>
      <c r="BZ51" s="113"/>
      <c r="CA51" s="113"/>
      <c r="CB51" s="113"/>
      <c r="CC51" s="113"/>
      <c r="CD51" s="113"/>
      <c r="CE51" s="113"/>
      <c r="CF51" s="113"/>
      <c r="CG51" s="113"/>
      <c r="CH51" s="113"/>
      <c r="CI51" s="113"/>
      <c r="CJ51" s="113"/>
      <c r="CK51" s="113"/>
    </row>
    <row r="52" spans="1:89" s="124" customFormat="1">
      <c r="A52" s="121">
        <f>'PENGGABUNGAN AKTIVITAS'!A51</f>
        <v>49</v>
      </c>
      <c r="B52" s="121" t="str">
        <f>'PENGGABUNGAN AKTIVITAS'!B51</f>
        <v>[1] Kuliah B. Inggris</v>
      </c>
      <c r="C52" s="121" t="str">
        <f>'PENGGABUNGAN AKTIVITAS'!C51</f>
        <v>P21</v>
      </c>
      <c r="D52" s="121" t="str">
        <f>'PENGGABUNGAN AKTIVITAS'!D51</f>
        <v>UA1</v>
      </c>
      <c r="E52" s="121">
        <f>'PENGGABUNGAN AKTIVITAS'!E51</f>
        <v>28</v>
      </c>
      <c r="F52" s="121">
        <f>'PENGGABUNGAN AKTIVITAS'!F51</f>
        <v>250</v>
      </c>
      <c r="G52" s="122">
        <f t="shared" si="0"/>
        <v>7000</v>
      </c>
      <c r="H52" s="123">
        <f>(G52/$G$381)*'REKAP BTL'!$C$14</f>
        <v>306173651.75134182</v>
      </c>
      <c r="I52" s="121"/>
      <c r="J52" s="123">
        <f t="shared" si="6"/>
        <v>3734735.9325608904</v>
      </c>
      <c r="K52" s="123">
        <f t="shared" si="1"/>
        <v>3734735.9325608904</v>
      </c>
      <c r="L52" s="123">
        <f t="shared" si="2"/>
        <v>3734735.9325608904</v>
      </c>
      <c r="M52" s="123">
        <f t="shared" si="3"/>
        <v>3734735.9325608904</v>
      </c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19">
        <f t="shared" si="4"/>
        <v>14938943.730243562</v>
      </c>
      <c r="AM52" s="119">
        <f t="shared" si="5"/>
        <v>240950.70532650905</v>
      </c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3"/>
      <c r="BF52" s="113"/>
      <c r="BG52" s="113"/>
      <c r="BH52" s="113"/>
      <c r="BI52" s="113"/>
      <c r="BJ52" s="113"/>
      <c r="BK52" s="113"/>
      <c r="BL52" s="113"/>
      <c r="BM52" s="113"/>
      <c r="BN52" s="113"/>
      <c r="BO52" s="113"/>
      <c r="BP52" s="113"/>
      <c r="BQ52" s="113"/>
      <c r="BR52" s="113"/>
      <c r="BS52" s="113"/>
      <c r="BT52" s="113"/>
      <c r="BU52" s="113"/>
      <c r="BV52" s="113"/>
      <c r="BW52" s="113"/>
      <c r="BX52" s="113"/>
      <c r="BY52" s="113"/>
      <c r="BZ52" s="113"/>
      <c r="CA52" s="113"/>
      <c r="CB52" s="113"/>
      <c r="CC52" s="113"/>
      <c r="CD52" s="113"/>
      <c r="CE52" s="113"/>
      <c r="CF52" s="113"/>
      <c r="CG52" s="113"/>
      <c r="CH52" s="113"/>
      <c r="CI52" s="113"/>
      <c r="CJ52" s="113"/>
      <c r="CK52" s="113"/>
    </row>
    <row r="53" spans="1:89" s="124" customFormat="1">
      <c r="A53" s="121">
        <f>'PENGGABUNGAN AKTIVITAS'!A52</f>
        <v>50</v>
      </c>
      <c r="B53" s="121" t="str">
        <f>'PENGGABUNGAN AKTIVITAS'!B52</f>
        <v>[1] Kuliah Pancasila</v>
      </c>
      <c r="C53" s="121" t="str">
        <f>'PENGGABUNGAN AKTIVITAS'!C52</f>
        <v>P22</v>
      </c>
      <c r="D53" s="121" t="str">
        <f>'PENGGABUNGAN AKTIVITAS'!D52</f>
        <v>UA1</v>
      </c>
      <c r="E53" s="121">
        <f>'PENGGABUNGAN AKTIVITAS'!E52</f>
        <v>28</v>
      </c>
      <c r="F53" s="121">
        <f>'PENGGABUNGAN AKTIVITAS'!F52</f>
        <v>250</v>
      </c>
      <c r="G53" s="122">
        <f t="shared" si="0"/>
        <v>7000</v>
      </c>
      <c r="H53" s="123">
        <f>(G53/$G$381)*'REKAP BTL'!$C$14</f>
        <v>306173651.75134182</v>
      </c>
      <c r="I53" s="121"/>
      <c r="J53" s="123">
        <f t="shared" si="6"/>
        <v>3734735.9325608904</v>
      </c>
      <c r="K53" s="123">
        <f t="shared" si="1"/>
        <v>3734735.9325608904</v>
      </c>
      <c r="L53" s="123">
        <f t="shared" si="2"/>
        <v>3734735.9325608904</v>
      </c>
      <c r="M53" s="123">
        <f t="shared" si="3"/>
        <v>3734735.9325608904</v>
      </c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19">
        <f t="shared" si="4"/>
        <v>14938943.730243562</v>
      </c>
      <c r="AM53" s="119">
        <f t="shared" si="5"/>
        <v>240950.70532650905</v>
      </c>
      <c r="AN53" s="113"/>
      <c r="AO53" s="113"/>
      <c r="AP53" s="113"/>
      <c r="AQ53" s="113"/>
      <c r="AR53" s="113"/>
      <c r="AS53" s="113"/>
      <c r="AT53" s="113"/>
      <c r="AU53" s="113"/>
      <c r="AV53" s="113"/>
      <c r="AW53" s="113"/>
      <c r="AX53" s="113"/>
      <c r="AY53" s="113"/>
      <c r="AZ53" s="113"/>
      <c r="BA53" s="113"/>
      <c r="BB53" s="113"/>
      <c r="BC53" s="113"/>
      <c r="BD53" s="113"/>
      <c r="BE53" s="113"/>
      <c r="BF53" s="113"/>
      <c r="BG53" s="113"/>
      <c r="BH53" s="113"/>
      <c r="BI53" s="113"/>
      <c r="BJ53" s="113"/>
      <c r="BK53" s="113"/>
      <c r="BL53" s="113"/>
      <c r="BM53" s="113"/>
      <c r="BN53" s="113"/>
      <c r="BO53" s="113"/>
      <c r="BP53" s="113"/>
      <c r="BQ53" s="113"/>
      <c r="BR53" s="113"/>
      <c r="BS53" s="113"/>
      <c r="BT53" s="113"/>
      <c r="BU53" s="113"/>
      <c r="BV53" s="113"/>
      <c r="BW53" s="113"/>
      <c r="BX53" s="113"/>
      <c r="BY53" s="113"/>
      <c r="BZ53" s="113"/>
      <c r="CA53" s="113"/>
      <c r="CB53" s="113"/>
      <c r="CC53" s="113"/>
      <c r="CD53" s="113"/>
      <c r="CE53" s="113"/>
      <c r="CF53" s="113"/>
      <c r="CG53" s="113"/>
      <c r="CH53" s="113"/>
      <c r="CI53" s="113"/>
      <c r="CJ53" s="113"/>
      <c r="CK53" s="113"/>
    </row>
    <row r="54" spans="1:89" s="124" customFormat="1">
      <c r="A54" s="121">
        <f>'PENGGABUNGAN AKTIVITAS'!A53</f>
        <v>51</v>
      </c>
      <c r="B54" s="121" t="str">
        <f>'PENGGABUNGAN AKTIVITAS'!B53</f>
        <v>[1] Kuliah Agama</v>
      </c>
      <c r="C54" s="121" t="str">
        <f>'PENGGABUNGAN AKTIVITAS'!C53</f>
        <v>P23</v>
      </c>
      <c r="D54" s="121" t="str">
        <f>'PENGGABUNGAN AKTIVITAS'!D53</f>
        <v>UA1</v>
      </c>
      <c r="E54" s="121">
        <f>'PENGGABUNGAN AKTIVITAS'!E53</f>
        <v>28</v>
      </c>
      <c r="F54" s="121">
        <f>'PENGGABUNGAN AKTIVITAS'!F53</f>
        <v>250</v>
      </c>
      <c r="G54" s="122">
        <f t="shared" si="0"/>
        <v>7000</v>
      </c>
      <c r="H54" s="123">
        <f>(G54/$G$381)*'REKAP BTL'!$C$14</f>
        <v>306173651.75134182</v>
      </c>
      <c r="I54" s="121"/>
      <c r="J54" s="123">
        <f t="shared" si="6"/>
        <v>3734735.9325608904</v>
      </c>
      <c r="K54" s="123">
        <f t="shared" si="1"/>
        <v>3734735.9325608904</v>
      </c>
      <c r="L54" s="123">
        <f t="shared" si="2"/>
        <v>3734735.9325608904</v>
      </c>
      <c r="M54" s="123">
        <f t="shared" si="3"/>
        <v>3734735.9325608904</v>
      </c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19">
        <f t="shared" si="4"/>
        <v>14938943.730243562</v>
      </c>
      <c r="AM54" s="119">
        <f t="shared" si="5"/>
        <v>240950.70532650905</v>
      </c>
      <c r="AN54" s="113"/>
      <c r="AO54" s="113"/>
      <c r="AP54" s="113"/>
      <c r="AQ54" s="113"/>
      <c r="AR54" s="113"/>
      <c r="AS54" s="113"/>
      <c r="AT54" s="113"/>
      <c r="AU54" s="113"/>
      <c r="AV54" s="113"/>
      <c r="AW54" s="113"/>
      <c r="AX54" s="113"/>
      <c r="AY54" s="113"/>
      <c r="AZ54" s="113"/>
      <c r="BA54" s="113"/>
      <c r="BB54" s="113"/>
      <c r="BC54" s="113"/>
      <c r="BD54" s="113"/>
      <c r="BE54" s="113"/>
      <c r="BF54" s="113"/>
      <c r="BG54" s="113"/>
      <c r="BH54" s="113"/>
      <c r="BI54" s="113"/>
      <c r="BJ54" s="113"/>
      <c r="BK54" s="113"/>
      <c r="BL54" s="113"/>
      <c r="BM54" s="113"/>
      <c r="BN54" s="113"/>
      <c r="BO54" s="113"/>
      <c r="BP54" s="113"/>
      <c r="BQ54" s="113"/>
      <c r="BR54" s="113"/>
      <c r="BS54" s="113"/>
      <c r="BT54" s="113"/>
      <c r="BU54" s="113"/>
      <c r="BV54" s="113"/>
      <c r="BW54" s="113"/>
      <c r="BX54" s="113"/>
      <c r="BY54" s="113"/>
      <c r="BZ54" s="113"/>
      <c r="CA54" s="113"/>
      <c r="CB54" s="113"/>
      <c r="CC54" s="113"/>
      <c r="CD54" s="113"/>
      <c r="CE54" s="113"/>
      <c r="CF54" s="113"/>
      <c r="CG54" s="113"/>
      <c r="CH54" s="113"/>
      <c r="CI54" s="113"/>
      <c r="CJ54" s="113"/>
      <c r="CK54" s="113"/>
    </row>
    <row r="55" spans="1:89" s="124" customFormat="1">
      <c r="A55" s="121">
        <f>'PENGGABUNGAN AKTIVITAS'!A54</f>
        <v>52</v>
      </c>
      <c r="B55" s="121" t="str">
        <f>'PENGGABUNGAN AKTIVITAS'!B54</f>
        <v>[1] Kuliah BHK</v>
      </c>
      <c r="C55" s="121" t="str">
        <f>'PENGGABUNGAN AKTIVITAS'!C54</f>
        <v>P24</v>
      </c>
      <c r="D55" s="121" t="str">
        <f>'PENGGABUNGAN AKTIVITAS'!D54</f>
        <v>UA1</v>
      </c>
      <c r="E55" s="121">
        <f>'PENGGABUNGAN AKTIVITAS'!E54</f>
        <v>28</v>
      </c>
      <c r="F55" s="121">
        <f>'PENGGABUNGAN AKTIVITAS'!F54</f>
        <v>250</v>
      </c>
      <c r="G55" s="122">
        <f t="shared" si="0"/>
        <v>7000</v>
      </c>
      <c r="H55" s="123">
        <f>(G55/$G$381)*'REKAP BTL'!$C$14</f>
        <v>306173651.75134182</v>
      </c>
      <c r="I55" s="121"/>
      <c r="J55" s="123">
        <f t="shared" si="6"/>
        <v>3734735.9325608904</v>
      </c>
      <c r="K55" s="123">
        <f t="shared" si="1"/>
        <v>3734735.9325608904</v>
      </c>
      <c r="L55" s="123">
        <f t="shared" si="2"/>
        <v>3734735.9325608904</v>
      </c>
      <c r="M55" s="123">
        <f t="shared" si="3"/>
        <v>3734735.9325608904</v>
      </c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19">
        <f t="shared" si="4"/>
        <v>14938943.730243562</v>
      </c>
      <c r="AM55" s="119">
        <f t="shared" si="5"/>
        <v>240950.70532650905</v>
      </c>
      <c r="AN55" s="113"/>
      <c r="AO55" s="113"/>
      <c r="AP55" s="113"/>
      <c r="AQ55" s="113"/>
      <c r="AR55" s="113"/>
      <c r="AS55" s="113"/>
      <c r="AT55" s="113"/>
      <c r="AU55" s="113"/>
      <c r="AV55" s="113"/>
      <c r="AW55" s="113"/>
      <c r="AX55" s="113"/>
      <c r="AY55" s="113"/>
      <c r="AZ55" s="113"/>
      <c r="BA55" s="113"/>
      <c r="BB55" s="113"/>
      <c r="BC55" s="113"/>
      <c r="BD55" s="113"/>
      <c r="BE55" s="113"/>
      <c r="BF55" s="113"/>
      <c r="BG55" s="113"/>
      <c r="BH55" s="113"/>
      <c r="BI55" s="113"/>
      <c r="BJ55" s="113"/>
      <c r="BK55" s="113"/>
      <c r="BL55" s="113"/>
      <c r="BM55" s="113"/>
      <c r="BN55" s="113"/>
      <c r="BO55" s="113"/>
      <c r="BP55" s="113"/>
      <c r="BQ55" s="113"/>
      <c r="BR55" s="113"/>
      <c r="BS55" s="113"/>
      <c r="BT55" s="113"/>
      <c r="BU55" s="113"/>
      <c r="BV55" s="113"/>
      <c r="BW55" s="113"/>
      <c r="BX55" s="113"/>
      <c r="BY55" s="113"/>
      <c r="BZ55" s="113"/>
      <c r="CA55" s="113"/>
      <c r="CB55" s="113"/>
      <c r="CC55" s="113"/>
      <c r="CD55" s="113"/>
      <c r="CE55" s="113"/>
      <c r="CF55" s="113"/>
      <c r="CG55" s="113"/>
      <c r="CH55" s="113"/>
      <c r="CI55" s="113"/>
      <c r="CJ55" s="113"/>
      <c r="CK55" s="113"/>
    </row>
    <row r="56" spans="1:89" s="124" customFormat="1">
      <c r="A56" s="121">
        <f>'PENGGABUNGAN AKTIVITAS'!A55</f>
        <v>53</v>
      </c>
      <c r="B56" s="121" t="str">
        <f>'PENGGABUNGAN AKTIVITAS'!B55</f>
        <v>[1] Praktikum Anatomi</v>
      </c>
      <c r="C56" s="121" t="str">
        <f>'PENGGABUNGAN AKTIVITAS'!C55</f>
        <v>P25</v>
      </c>
      <c r="D56" s="121" t="str">
        <f>'PENGGABUNGAN AKTIVITAS'!D55</f>
        <v>UA1</v>
      </c>
      <c r="E56" s="121">
        <f>'PENGGABUNGAN AKTIVITAS'!E55</f>
        <v>24</v>
      </c>
      <c r="F56" s="121">
        <f>'PENGGABUNGAN AKTIVITAS'!F55</f>
        <v>250</v>
      </c>
      <c r="G56" s="122">
        <f t="shared" si="0"/>
        <v>6000</v>
      </c>
      <c r="H56" s="123">
        <f>(G56/$G$381)*'REKAP BTL'!$C$14</f>
        <v>262434558.6440073</v>
      </c>
      <c r="I56" s="121"/>
      <c r="J56" s="123">
        <f t="shared" si="6"/>
        <v>3201202.2279093349</v>
      </c>
      <c r="K56" s="123">
        <f t="shared" si="1"/>
        <v>3201202.2279093349</v>
      </c>
      <c r="L56" s="123">
        <f t="shared" si="2"/>
        <v>3201202.2279093349</v>
      </c>
      <c r="M56" s="123">
        <f t="shared" si="3"/>
        <v>3201202.2279093349</v>
      </c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19">
        <f t="shared" si="4"/>
        <v>12804808.91163734</v>
      </c>
      <c r="AM56" s="119">
        <f t="shared" si="5"/>
        <v>206529.17599415063</v>
      </c>
      <c r="AN56" s="113"/>
      <c r="AO56" s="113"/>
      <c r="AP56" s="113"/>
      <c r="AQ56" s="113"/>
      <c r="AR56" s="113"/>
      <c r="AS56" s="113"/>
      <c r="AT56" s="113"/>
      <c r="AU56" s="113"/>
      <c r="AV56" s="113"/>
      <c r="AW56" s="113"/>
      <c r="AX56" s="113"/>
      <c r="AY56" s="113"/>
      <c r="AZ56" s="113"/>
      <c r="BA56" s="113"/>
      <c r="BB56" s="113"/>
      <c r="BC56" s="113"/>
      <c r="BD56" s="113"/>
      <c r="BE56" s="113"/>
      <c r="BF56" s="113"/>
      <c r="BG56" s="113"/>
      <c r="BH56" s="113"/>
      <c r="BI56" s="113"/>
      <c r="BJ56" s="113"/>
      <c r="BK56" s="113"/>
      <c r="BL56" s="113"/>
      <c r="BM56" s="113"/>
      <c r="BN56" s="113"/>
      <c r="BO56" s="113"/>
      <c r="BP56" s="113"/>
      <c r="BQ56" s="113"/>
      <c r="BR56" s="113"/>
      <c r="BS56" s="113"/>
      <c r="BT56" s="113"/>
      <c r="BU56" s="113"/>
      <c r="BV56" s="113"/>
      <c r="BW56" s="113"/>
      <c r="BX56" s="113"/>
      <c r="BY56" s="113"/>
      <c r="BZ56" s="113"/>
      <c r="CA56" s="113"/>
      <c r="CB56" s="113"/>
      <c r="CC56" s="113"/>
      <c r="CD56" s="113"/>
      <c r="CE56" s="113"/>
      <c r="CF56" s="113"/>
      <c r="CG56" s="113"/>
      <c r="CH56" s="113"/>
      <c r="CI56" s="113"/>
      <c r="CJ56" s="113"/>
      <c r="CK56" s="113"/>
    </row>
    <row r="57" spans="1:89" s="124" customFormat="1">
      <c r="A57" s="121">
        <f>'PENGGABUNGAN AKTIVITAS'!A56</f>
        <v>54</v>
      </c>
      <c r="B57" s="121" t="str">
        <f>'PENGGABUNGAN AKTIVITAS'!B56</f>
        <v>[1] Praktikum Histologi</v>
      </c>
      <c r="C57" s="121" t="str">
        <f>'PENGGABUNGAN AKTIVITAS'!C56</f>
        <v>P26</v>
      </c>
      <c r="D57" s="121" t="str">
        <f>'PENGGABUNGAN AKTIVITAS'!D56</f>
        <v>UA1</v>
      </c>
      <c r="E57" s="121">
        <f>'PENGGABUNGAN AKTIVITAS'!E56</f>
        <v>24</v>
      </c>
      <c r="F57" s="121">
        <f>'PENGGABUNGAN AKTIVITAS'!F56</f>
        <v>250</v>
      </c>
      <c r="G57" s="122">
        <f t="shared" si="0"/>
        <v>6000</v>
      </c>
      <c r="H57" s="123">
        <f>(G57/$G$381)*'REKAP BTL'!$C$14</f>
        <v>262434558.6440073</v>
      </c>
      <c r="I57" s="121"/>
      <c r="J57" s="123">
        <f t="shared" si="6"/>
        <v>3201202.2279093349</v>
      </c>
      <c r="K57" s="123">
        <f t="shared" si="1"/>
        <v>3201202.2279093349</v>
      </c>
      <c r="L57" s="123">
        <f t="shared" si="2"/>
        <v>3201202.2279093349</v>
      </c>
      <c r="M57" s="123">
        <f t="shared" si="3"/>
        <v>3201202.2279093349</v>
      </c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19">
        <f t="shared" si="4"/>
        <v>12804808.91163734</v>
      </c>
      <c r="AM57" s="119">
        <f t="shared" si="5"/>
        <v>206529.17599415063</v>
      </c>
      <c r="AN57" s="113"/>
      <c r="AO57" s="113"/>
      <c r="AP57" s="113"/>
      <c r="AQ57" s="113"/>
      <c r="AR57" s="113"/>
      <c r="AS57" s="113"/>
      <c r="AT57" s="113"/>
      <c r="AU57" s="113"/>
      <c r="AV57" s="113"/>
      <c r="AW57" s="113"/>
      <c r="AX57" s="113"/>
      <c r="AY57" s="113"/>
      <c r="AZ57" s="113"/>
      <c r="BA57" s="113"/>
      <c r="BB57" s="113"/>
      <c r="BC57" s="113"/>
      <c r="BD57" s="113"/>
      <c r="BE57" s="113"/>
      <c r="BF57" s="113"/>
      <c r="BG57" s="113"/>
      <c r="BH57" s="113"/>
      <c r="BI57" s="113"/>
      <c r="BJ57" s="113"/>
      <c r="BK57" s="113"/>
      <c r="BL57" s="113"/>
      <c r="BM57" s="113"/>
      <c r="BN57" s="113"/>
      <c r="BO57" s="113"/>
      <c r="BP57" s="113"/>
      <c r="BQ57" s="113"/>
      <c r="BR57" s="113"/>
      <c r="BS57" s="113"/>
      <c r="BT57" s="113"/>
      <c r="BU57" s="113"/>
      <c r="BV57" s="113"/>
      <c r="BW57" s="113"/>
      <c r="BX57" s="113"/>
      <c r="BY57" s="113"/>
      <c r="BZ57" s="113"/>
      <c r="CA57" s="113"/>
      <c r="CB57" s="113"/>
      <c r="CC57" s="113"/>
      <c r="CD57" s="113"/>
      <c r="CE57" s="113"/>
      <c r="CF57" s="113"/>
      <c r="CG57" s="113"/>
      <c r="CH57" s="113"/>
      <c r="CI57" s="113"/>
      <c r="CJ57" s="113"/>
      <c r="CK57" s="113"/>
    </row>
    <row r="58" spans="1:89" s="124" customFormat="1">
      <c r="A58" s="121">
        <f>'PENGGABUNGAN AKTIVITAS'!A57</f>
        <v>55</v>
      </c>
      <c r="B58" s="121" t="str">
        <f>'PENGGABUNGAN AKTIVITAS'!B57</f>
        <v>[1] Ujian Utama IKD 1</v>
      </c>
      <c r="C58" s="121" t="str">
        <f>'PENGGABUNGAN AKTIVITAS'!C57</f>
        <v>P27</v>
      </c>
      <c r="D58" s="121" t="str">
        <f>'PENGGABUNGAN AKTIVITAS'!D57</f>
        <v>UA1</v>
      </c>
      <c r="E58" s="121">
        <f>'PENGGABUNGAN AKTIVITAS'!E57</f>
        <v>3</v>
      </c>
      <c r="F58" s="121">
        <f>'PENGGABUNGAN AKTIVITAS'!F57</f>
        <v>250</v>
      </c>
      <c r="G58" s="122">
        <f t="shared" si="0"/>
        <v>750</v>
      </c>
      <c r="H58" s="123">
        <f>(G58/$G$381)*'REKAP BTL'!$C$14</f>
        <v>32804319.830500912</v>
      </c>
      <c r="I58" s="121"/>
      <c r="J58" s="123">
        <f t="shared" si="6"/>
        <v>400150.27848866687</v>
      </c>
      <c r="K58" s="123">
        <f t="shared" si="1"/>
        <v>400150.27848866687</v>
      </c>
      <c r="L58" s="123">
        <f t="shared" si="2"/>
        <v>400150.27848866687</v>
      </c>
      <c r="M58" s="123">
        <f t="shared" si="3"/>
        <v>400150.27848866687</v>
      </c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19">
        <f t="shared" si="4"/>
        <v>1600601.1139546675</v>
      </c>
      <c r="AM58" s="119">
        <f t="shared" si="5"/>
        <v>25816.146999268829</v>
      </c>
      <c r="AN58" s="113"/>
      <c r="AO58" s="113"/>
      <c r="AP58" s="113"/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  <c r="BI58" s="113"/>
      <c r="BJ58" s="113"/>
      <c r="BK58" s="113"/>
      <c r="BL58" s="113"/>
      <c r="BM58" s="113"/>
      <c r="BN58" s="113"/>
      <c r="BO58" s="113"/>
      <c r="BP58" s="113"/>
      <c r="BQ58" s="113"/>
      <c r="BR58" s="113"/>
      <c r="BS58" s="113"/>
      <c r="BT58" s="113"/>
      <c r="BU58" s="113"/>
      <c r="BV58" s="113"/>
      <c r="BW58" s="113"/>
      <c r="BX58" s="113"/>
      <c r="BY58" s="113"/>
      <c r="BZ58" s="113"/>
      <c r="CA58" s="113"/>
      <c r="CB58" s="113"/>
      <c r="CC58" s="113"/>
      <c r="CD58" s="113"/>
      <c r="CE58" s="113"/>
      <c r="CF58" s="113"/>
      <c r="CG58" s="113"/>
      <c r="CH58" s="113"/>
      <c r="CI58" s="113"/>
      <c r="CJ58" s="113"/>
      <c r="CK58" s="113"/>
    </row>
    <row r="59" spans="1:89" s="124" customFormat="1">
      <c r="A59" s="121">
        <f>'PENGGABUNGAN AKTIVITAS'!A58</f>
        <v>56</v>
      </c>
      <c r="B59" s="121" t="str">
        <f>'PENGGABUNGAN AKTIVITAS'!B58</f>
        <v>[1] Ujian Perbaikan IKD 1</v>
      </c>
      <c r="C59" s="121" t="str">
        <f>'PENGGABUNGAN AKTIVITAS'!C58</f>
        <v>P28</v>
      </c>
      <c r="D59" s="121" t="str">
        <f>'PENGGABUNGAN AKTIVITAS'!D58</f>
        <v>UA1</v>
      </c>
      <c r="E59" s="121">
        <f>'PENGGABUNGAN AKTIVITAS'!E58</f>
        <v>3</v>
      </c>
      <c r="F59" s="121">
        <f>'PENGGABUNGAN AKTIVITAS'!F58</f>
        <v>125</v>
      </c>
      <c r="G59" s="122">
        <f t="shared" si="0"/>
        <v>375</v>
      </c>
      <c r="H59" s="123">
        <f>(G59/$G$381)*'REKAP BTL'!$C$14</f>
        <v>16402159.915250456</v>
      </c>
      <c r="I59" s="121"/>
      <c r="J59" s="123">
        <f t="shared" si="6"/>
        <v>200075.13924433343</v>
      </c>
      <c r="K59" s="123">
        <f t="shared" si="1"/>
        <v>200075.13924433343</v>
      </c>
      <c r="L59" s="123">
        <f t="shared" si="2"/>
        <v>200075.13924433343</v>
      </c>
      <c r="M59" s="123">
        <f t="shared" si="3"/>
        <v>200075.13924433343</v>
      </c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19">
        <f t="shared" si="4"/>
        <v>800300.55697733373</v>
      </c>
      <c r="AM59" s="119">
        <f t="shared" si="5"/>
        <v>12908.073499634414</v>
      </c>
      <c r="AN59" s="113"/>
      <c r="AO59" s="113"/>
      <c r="AP59" s="113"/>
      <c r="AQ59" s="113"/>
      <c r="AR59" s="113"/>
      <c r="AS59" s="113"/>
      <c r="AT59" s="113"/>
      <c r="AU59" s="113"/>
      <c r="AV59" s="113"/>
      <c r="AW59" s="113"/>
      <c r="AX59" s="113"/>
      <c r="AY59" s="113"/>
      <c r="AZ59" s="113"/>
      <c r="BA59" s="113"/>
      <c r="BB59" s="113"/>
      <c r="BC59" s="113"/>
      <c r="BD59" s="113"/>
      <c r="BE59" s="113"/>
      <c r="BF59" s="113"/>
      <c r="BG59" s="113"/>
      <c r="BH59" s="113"/>
      <c r="BI59" s="113"/>
      <c r="BJ59" s="113"/>
      <c r="BK59" s="113"/>
      <c r="BL59" s="113"/>
      <c r="BM59" s="113"/>
      <c r="BN59" s="113"/>
      <c r="BO59" s="113"/>
      <c r="BP59" s="113"/>
      <c r="BQ59" s="113"/>
      <c r="BR59" s="113"/>
      <c r="BS59" s="113"/>
      <c r="BT59" s="113"/>
      <c r="BU59" s="113"/>
      <c r="BV59" s="113"/>
      <c r="BW59" s="113"/>
      <c r="BX59" s="113"/>
      <c r="BY59" s="113"/>
      <c r="BZ59" s="113"/>
      <c r="CA59" s="113"/>
      <c r="CB59" s="113"/>
      <c r="CC59" s="113"/>
      <c r="CD59" s="113"/>
      <c r="CE59" s="113"/>
      <c r="CF59" s="113"/>
      <c r="CG59" s="113"/>
      <c r="CH59" s="113"/>
      <c r="CI59" s="113"/>
      <c r="CJ59" s="113"/>
      <c r="CK59" s="113"/>
    </row>
    <row r="60" spans="1:89" s="124" customFormat="1">
      <c r="A60" s="121">
        <f>'PENGGABUNGAN AKTIVITAS'!A59</f>
        <v>57</v>
      </c>
      <c r="B60" s="121" t="str">
        <f>'PENGGABUNGAN AKTIVITAS'!B59</f>
        <v>[1] Ujian Remidi IKD 1</v>
      </c>
      <c r="C60" s="121" t="str">
        <f>'PENGGABUNGAN AKTIVITAS'!C59</f>
        <v>P29</v>
      </c>
      <c r="D60" s="121" t="str">
        <f>'PENGGABUNGAN AKTIVITAS'!D59</f>
        <v>UA1</v>
      </c>
      <c r="E60" s="121">
        <f>'PENGGABUNGAN AKTIVITAS'!E59</f>
        <v>3</v>
      </c>
      <c r="F60" s="121">
        <f>'PENGGABUNGAN AKTIVITAS'!F59</f>
        <v>75</v>
      </c>
      <c r="G60" s="122">
        <f t="shared" si="0"/>
        <v>225</v>
      </c>
      <c r="H60" s="123">
        <f>(G60/$G$381)*'REKAP BTL'!$C$14</f>
        <v>9841295.9491502736</v>
      </c>
      <c r="I60" s="121"/>
      <c r="J60" s="123">
        <f t="shared" si="6"/>
        <v>120045.08354660007</v>
      </c>
      <c r="K60" s="123">
        <f t="shared" si="1"/>
        <v>120045.08354660007</v>
      </c>
      <c r="L60" s="123">
        <f t="shared" si="2"/>
        <v>120045.08354660007</v>
      </c>
      <c r="M60" s="123">
        <f t="shared" si="3"/>
        <v>120045.08354660007</v>
      </c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19">
        <f t="shared" si="4"/>
        <v>480180.33418640029</v>
      </c>
      <c r="AM60" s="119">
        <f t="shared" si="5"/>
        <v>7744.8440997806501</v>
      </c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3"/>
      <c r="BC60" s="113"/>
      <c r="BD60" s="113"/>
      <c r="BE60" s="113"/>
      <c r="BF60" s="113"/>
      <c r="BG60" s="113"/>
      <c r="BH60" s="113"/>
      <c r="BI60" s="113"/>
      <c r="BJ60" s="113"/>
      <c r="BK60" s="113"/>
      <c r="BL60" s="113"/>
      <c r="BM60" s="113"/>
      <c r="BN60" s="113"/>
      <c r="BO60" s="113"/>
      <c r="BP60" s="113"/>
      <c r="BQ60" s="113"/>
      <c r="BR60" s="113"/>
      <c r="BS60" s="113"/>
      <c r="BT60" s="113"/>
      <c r="BU60" s="113"/>
      <c r="BV60" s="113"/>
      <c r="BW60" s="113"/>
      <c r="BX60" s="113"/>
      <c r="BY60" s="113"/>
      <c r="BZ60" s="113"/>
      <c r="CA60" s="113"/>
      <c r="CB60" s="113"/>
      <c r="CC60" s="113"/>
      <c r="CD60" s="113"/>
      <c r="CE60" s="113"/>
      <c r="CF60" s="113"/>
      <c r="CG60" s="113"/>
      <c r="CH60" s="113"/>
      <c r="CI60" s="113"/>
      <c r="CJ60" s="113"/>
      <c r="CK60" s="113"/>
    </row>
    <row r="61" spans="1:89" s="124" customFormat="1">
      <c r="A61" s="121">
        <f>'PENGGABUNGAN AKTIVITAS'!A60</f>
        <v>58</v>
      </c>
      <c r="B61" s="121" t="str">
        <f>'PENGGABUNGAN AKTIVITAS'!B60</f>
        <v>[1] Ujian Utama IKD 2</v>
      </c>
      <c r="C61" s="121" t="str">
        <f>'PENGGABUNGAN AKTIVITAS'!C60</f>
        <v>P30</v>
      </c>
      <c r="D61" s="121" t="str">
        <f>'PENGGABUNGAN AKTIVITAS'!D60</f>
        <v>UA1</v>
      </c>
      <c r="E61" s="121">
        <f>'PENGGABUNGAN AKTIVITAS'!E60</f>
        <v>3</v>
      </c>
      <c r="F61" s="121">
        <f>'PENGGABUNGAN AKTIVITAS'!F60</f>
        <v>250</v>
      </c>
      <c r="G61" s="122">
        <f t="shared" si="0"/>
        <v>750</v>
      </c>
      <c r="H61" s="123">
        <f>(G61/$G$381)*'REKAP BTL'!$C$14</f>
        <v>32804319.830500912</v>
      </c>
      <c r="I61" s="121"/>
      <c r="J61" s="123">
        <f t="shared" si="6"/>
        <v>400150.27848866687</v>
      </c>
      <c r="K61" s="123">
        <f t="shared" si="1"/>
        <v>400150.27848866687</v>
      </c>
      <c r="L61" s="123">
        <f t="shared" si="2"/>
        <v>400150.27848866687</v>
      </c>
      <c r="M61" s="123">
        <f t="shared" si="3"/>
        <v>400150.27848866687</v>
      </c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19">
        <f t="shared" si="4"/>
        <v>1600601.1139546675</v>
      </c>
      <c r="AM61" s="119">
        <f t="shared" si="5"/>
        <v>25816.146999268829</v>
      </c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</row>
    <row r="62" spans="1:89" s="124" customFormat="1">
      <c r="A62" s="121">
        <f>'PENGGABUNGAN AKTIVITAS'!A61</f>
        <v>59</v>
      </c>
      <c r="B62" s="121" t="str">
        <f>'PENGGABUNGAN AKTIVITAS'!B61</f>
        <v>[1] Ujian Perbaikan IKD 2</v>
      </c>
      <c r="C62" s="121" t="str">
        <f>'PENGGABUNGAN AKTIVITAS'!C61</f>
        <v>P31</v>
      </c>
      <c r="D62" s="121" t="str">
        <f>'PENGGABUNGAN AKTIVITAS'!D61</f>
        <v>UA1</v>
      </c>
      <c r="E62" s="121">
        <f>'PENGGABUNGAN AKTIVITAS'!E61</f>
        <v>3</v>
      </c>
      <c r="F62" s="121">
        <f>'PENGGABUNGAN AKTIVITAS'!F61</f>
        <v>125</v>
      </c>
      <c r="G62" s="122">
        <f t="shared" si="0"/>
        <v>375</v>
      </c>
      <c r="H62" s="123">
        <f>(G62/$G$381)*'REKAP BTL'!$C$14</f>
        <v>16402159.915250456</v>
      </c>
      <c r="I62" s="121"/>
      <c r="J62" s="123">
        <f t="shared" si="6"/>
        <v>200075.13924433343</v>
      </c>
      <c r="K62" s="123">
        <f t="shared" si="1"/>
        <v>200075.13924433343</v>
      </c>
      <c r="L62" s="123">
        <f t="shared" si="2"/>
        <v>200075.13924433343</v>
      </c>
      <c r="M62" s="123">
        <f t="shared" si="3"/>
        <v>200075.13924433343</v>
      </c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121"/>
      <c r="AK62" s="121"/>
      <c r="AL62" s="119">
        <f t="shared" si="4"/>
        <v>800300.55697733373</v>
      </c>
      <c r="AM62" s="119">
        <f t="shared" si="5"/>
        <v>12908.073499634414</v>
      </c>
      <c r="AN62" s="113"/>
      <c r="AO62" s="113"/>
      <c r="AP62" s="113"/>
      <c r="AQ62" s="113"/>
      <c r="AR62" s="113"/>
      <c r="AS62" s="113"/>
      <c r="AT62" s="113"/>
      <c r="AU62" s="113"/>
      <c r="AV62" s="113"/>
      <c r="AW62" s="113"/>
      <c r="AX62" s="113"/>
      <c r="AY62" s="113"/>
      <c r="AZ62" s="113"/>
      <c r="BA62" s="113"/>
      <c r="BB62" s="113"/>
      <c r="BC62" s="113"/>
      <c r="BD62" s="113"/>
      <c r="BE62" s="113"/>
      <c r="BF62" s="113"/>
      <c r="BG62" s="113"/>
      <c r="BH62" s="113"/>
      <c r="BI62" s="113"/>
      <c r="BJ62" s="113"/>
      <c r="BK62" s="113"/>
      <c r="BL62" s="113"/>
      <c r="BM62" s="113"/>
      <c r="BN62" s="113"/>
      <c r="BO62" s="113"/>
      <c r="BP62" s="113"/>
      <c r="BQ62" s="113"/>
      <c r="BR62" s="113"/>
      <c r="BS62" s="113"/>
      <c r="BT62" s="113"/>
      <c r="BU62" s="113"/>
      <c r="BV62" s="113"/>
      <c r="BW62" s="113"/>
      <c r="BX62" s="113"/>
      <c r="BY62" s="113"/>
      <c r="BZ62" s="113"/>
      <c r="CA62" s="113"/>
      <c r="CB62" s="113"/>
      <c r="CC62" s="113"/>
      <c r="CD62" s="113"/>
      <c r="CE62" s="113"/>
      <c r="CF62" s="113"/>
      <c r="CG62" s="113"/>
      <c r="CH62" s="113"/>
      <c r="CI62" s="113"/>
      <c r="CJ62" s="113"/>
      <c r="CK62" s="113"/>
    </row>
    <row r="63" spans="1:89" s="124" customFormat="1">
      <c r="A63" s="121">
        <f>'PENGGABUNGAN AKTIVITAS'!A62</f>
        <v>60</v>
      </c>
      <c r="B63" s="121" t="str">
        <f>'PENGGABUNGAN AKTIVITAS'!B62</f>
        <v>[1] Ujian Remidi IKD 2</v>
      </c>
      <c r="C63" s="121" t="str">
        <f>'PENGGABUNGAN AKTIVITAS'!C62</f>
        <v>P32</v>
      </c>
      <c r="D63" s="121" t="str">
        <f>'PENGGABUNGAN AKTIVITAS'!D62</f>
        <v>UA1</v>
      </c>
      <c r="E63" s="121">
        <f>'PENGGABUNGAN AKTIVITAS'!E62</f>
        <v>3</v>
      </c>
      <c r="F63" s="121">
        <f>'PENGGABUNGAN AKTIVITAS'!F62</f>
        <v>75</v>
      </c>
      <c r="G63" s="122">
        <f t="shared" si="0"/>
        <v>225</v>
      </c>
      <c r="H63" s="123">
        <f>(G63/$G$381)*'REKAP BTL'!$C$14</f>
        <v>9841295.9491502736</v>
      </c>
      <c r="I63" s="121"/>
      <c r="J63" s="123">
        <f t="shared" si="6"/>
        <v>120045.08354660007</v>
      </c>
      <c r="K63" s="123">
        <f t="shared" si="1"/>
        <v>120045.08354660007</v>
      </c>
      <c r="L63" s="123">
        <f t="shared" si="2"/>
        <v>120045.08354660007</v>
      </c>
      <c r="M63" s="123">
        <f t="shared" si="3"/>
        <v>120045.08354660007</v>
      </c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121"/>
      <c r="AK63" s="121"/>
      <c r="AL63" s="119">
        <f t="shared" si="4"/>
        <v>480180.33418640029</v>
      </c>
      <c r="AM63" s="119">
        <f t="shared" si="5"/>
        <v>7744.8440997806501</v>
      </c>
      <c r="AN63" s="113"/>
      <c r="AO63" s="113"/>
      <c r="AP63" s="113"/>
      <c r="AQ63" s="113"/>
      <c r="AR63" s="113"/>
      <c r="AS63" s="113"/>
      <c r="AT63" s="113"/>
      <c r="AU63" s="113"/>
      <c r="AV63" s="113"/>
      <c r="AW63" s="113"/>
      <c r="AX63" s="113"/>
      <c r="AY63" s="113"/>
      <c r="AZ63" s="113"/>
      <c r="BA63" s="113"/>
      <c r="BB63" s="113"/>
      <c r="BC63" s="113"/>
      <c r="BD63" s="113"/>
      <c r="BE63" s="113"/>
      <c r="BF63" s="113"/>
      <c r="BG63" s="113"/>
      <c r="BH63" s="113"/>
      <c r="BI63" s="113"/>
      <c r="BJ63" s="113"/>
      <c r="BK63" s="113"/>
      <c r="BL63" s="113"/>
      <c r="BM63" s="113"/>
      <c r="BN63" s="113"/>
      <c r="BO63" s="113"/>
      <c r="BP63" s="113"/>
      <c r="BQ63" s="113"/>
      <c r="BR63" s="113"/>
      <c r="BS63" s="113"/>
      <c r="BT63" s="113"/>
      <c r="BU63" s="113"/>
      <c r="BV63" s="113"/>
      <c r="BW63" s="113"/>
      <c r="BX63" s="113"/>
      <c r="BY63" s="113"/>
      <c r="BZ63" s="113"/>
      <c r="CA63" s="113"/>
      <c r="CB63" s="113"/>
      <c r="CC63" s="113"/>
      <c r="CD63" s="113"/>
      <c r="CE63" s="113"/>
      <c r="CF63" s="113"/>
      <c r="CG63" s="113"/>
      <c r="CH63" s="113"/>
      <c r="CI63" s="113"/>
      <c r="CJ63" s="113"/>
      <c r="CK63" s="113"/>
    </row>
    <row r="64" spans="1:89" s="124" customFormat="1">
      <c r="A64" s="121">
        <f>'PENGGABUNGAN AKTIVITAS'!A63</f>
        <v>61</v>
      </c>
      <c r="B64" s="121" t="str">
        <f>'PENGGABUNGAN AKTIVITAS'!B63</f>
        <v>[1] Ujian Utama IKD 2</v>
      </c>
      <c r="C64" s="121" t="str">
        <f>'PENGGABUNGAN AKTIVITAS'!C63</f>
        <v>P33</v>
      </c>
      <c r="D64" s="121" t="str">
        <f>'PENGGABUNGAN AKTIVITAS'!D63</f>
        <v>UA1</v>
      </c>
      <c r="E64" s="121">
        <f>'PENGGABUNGAN AKTIVITAS'!E63</f>
        <v>3</v>
      </c>
      <c r="F64" s="121">
        <f>'PENGGABUNGAN AKTIVITAS'!F63</f>
        <v>250</v>
      </c>
      <c r="G64" s="122">
        <f t="shared" si="0"/>
        <v>750</v>
      </c>
      <c r="H64" s="123">
        <f>(G64/$G$381)*'REKAP BTL'!$C$14</f>
        <v>32804319.830500912</v>
      </c>
      <c r="I64" s="121"/>
      <c r="J64" s="123">
        <f t="shared" si="6"/>
        <v>400150.27848866687</v>
      </c>
      <c r="K64" s="123">
        <f t="shared" si="1"/>
        <v>400150.27848866687</v>
      </c>
      <c r="L64" s="123">
        <f t="shared" si="2"/>
        <v>400150.27848866687</v>
      </c>
      <c r="M64" s="123">
        <f t="shared" si="3"/>
        <v>400150.27848866687</v>
      </c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121"/>
      <c r="AK64" s="121"/>
      <c r="AL64" s="119">
        <f t="shared" si="4"/>
        <v>1600601.1139546675</v>
      </c>
      <c r="AM64" s="119">
        <f t="shared" si="5"/>
        <v>25816.146999268829</v>
      </c>
      <c r="AN64" s="113"/>
      <c r="AO64" s="113"/>
      <c r="AP64" s="113"/>
      <c r="AQ64" s="113"/>
      <c r="AR64" s="113"/>
      <c r="AS64" s="113"/>
      <c r="AT64" s="113"/>
      <c r="AU64" s="113"/>
      <c r="AV64" s="113"/>
      <c r="AW64" s="113"/>
      <c r="AX64" s="113"/>
      <c r="AY64" s="113"/>
      <c r="AZ64" s="113"/>
      <c r="BA64" s="113"/>
      <c r="BB64" s="113"/>
      <c r="BC64" s="113"/>
      <c r="BD64" s="113"/>
      <c r="BE64" s="113"/>
      <c r="BF64" s="113"/>
      <c r="BG64" s="113"/>
      <c r="BH64" s="113"/>
      <c r="BI64" s="113"/>
      <c r="BJ64" s="113"/>
      <c r="BK64" s="113"/>
      <c r="BL64" s="113"/>
      <c r="BM64" s="113"/>
      <c r="BN64" s="113"/>
      <c r="BO64" s="113"/>
      <c r="BP64" s="113"/>
      <c r="BQ64" s="113"/>
      <c r="BR64" s="113"/>
      <c r="BS64" s="113"/>
      <c r="BT64" s="113"/>
      <c r="BU64" s="113"/>
      <c r="BV64" s="113"/>
      <c r="BW64" s="113"/>
      <c r="BX64" s="113"/>
      <c r="BY64" s="113"/>
      <c r="BZ64" s="113"/>
      <c r="CA64" s="113"/>
      <c r="CB64" s="113"/>
      <c r="CC64" s="113"/>
      <c r="CD64" s="113"/>
      <c r="CE64" s="113"/>
      <c r="CF64" s="113"/>
      <c r="CG64" s="113"/>
      <c r="CH64" s="113"/>
      <c r="CI64" s="113"/>
      <c r="CJ64" s="113"/>
      <c r="CK64" s="113"/>
    </row>
    <row r="65" spans="1:89" s="124" customFormat="1">
      <c r="A65" s="121">
        <f>'PENGGABUNGAN AKTIVITAS'!A64</f>
        <v>62</v>
      </c>
      <c r="B65" s="121" t="str">
        <f>'PENGGABUNGAN AKTIVITAS'!B64</f>
        <v>[1] Ujian Perbaikan IKD 2</v>
      </c>
      <c r="C65" s="121" t="str">
        <f>'PENGGABUNGAN AKTIVITAS'!C64</f>
        <v>P34</v>
      </c>
      <c r="D65" s="121" t="str">
        <f>'PENGGABUNGAN AKTIVITAS'!D64</f>
        <v>UA1</v>
      </c>
      <c r="E65" s="121">
        <f>'PENGGABUNGAN AKTIVITAS'!E64</f>
        <v>3</v>
      </c>
      <c r="F65" s="121">
        <f>'PENGGABUNGAN AKTIVITAS'!F64</f>
        <v>125</v>
      </c>
      <c r="G65" s="122">
        <f t="shared" si="0"/>
        <v>375</v>
      </c>
      <c r="H65" s="123">
        <f>(G65/$G$381)*'REKAP BTL'!$C$14</f>
        <v>16402159.915250456</v>
      </c>
      <c r="I65" s="121"/>
      <c r="J65" s="123">
        <f t="shared" si="6"/>
        <v>200075.13924433343</v>
      </c>
      <c r="K65" s="123">
        <f t="shared" si="1"/>
        <v>200075.13924433343</v>
      </c>
      <c r="L65" s="123">
        <f t="shared" si="2"/>
        <v>200075.13924433343</v>
      </c>
      <c r="M65" s="123">
        <f t="shared" si="3"/>
        <v>200075.13924433343</v>
      </c>
      <c r="N65" s="121"/>
      <c r="O65" s="121"/>
      <c r="P65" s="121"/>
      <c r="Q65" s="121"/>
      <c r="R65" s="121"/>
      <c r="S65" s="121"/>
      <c r="T65" s="121"/>
      <c r="U65" s="121"/>
      <c r="V65" s="121"/>
      <c r="W65" s="121"/>
      <c r="X65" s="121"/>
      <c r="Y65" s="121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121"/>
      <c r="AK65" s="121"/>
      <c r="AL65" s="119">
        <f t="shared" si="4"/>
        <v>800300.55697733373</v>
      </c>
      <c r="AM65" s="119">
        <f t="shared" si="5"/>
        <v>12908.073499634414</v>
      </c>
      <c r="AN65" s="113"/>
      <c r="AO65" s="113"/>
      <c r="AP65" s="113"/>
      <c r="AQ65" s="113"/>
      <c r="AR65" s="113"/>
      <c r="AS65" s="113"/>
      <c r="AT65" s="113"/>
      <c r="AU65" s="113"/>
      <c r="AV65" s="113"/>
      <c r="AW65" s="113"/>
      <c r="AX65" s="113"/>
      <c r="AY65" s="113"/>
      <c r="AZ65" s="113"/>
      <c r="BA65" s="113"/>
      <c r="BB65" s="113"/>
      <c r="BC65" s="113"/>
      <c r="BD65" s="113"/>
      <c r="BE65" s="113"/>
      <c r="BF65" s="113"/>
      <c r="BG65" s="113"/>
      <c r="BH65" s="113"/>
      <c r="BI65" s="113"/>
      <c r="BJ65" s="113"/>
      <c r="BK65" s="113"/>
      <c r="BL65" s="113"/>
      <c r="BM65" s="113"/>
      <c r="BN65" s="113"/>
      <c r="BO65" s="113"/>
      <c r="BP65" s="113"/>
      <c r="BQ65" s="113"/>
      <c r="BR65" s="113"/>
      <c r="BS65" s="113"/>
      <c r="BT65" s="113"/>
      <c r="BU65" s="113"/>
      <c r="BV65" s="113"/>
      <c r="BW65" s="113"/>
      <c r="BX65" s="113"/>
      <c r="BY65" s="113"/>
      <c r="BZ65" s="113"/>
      <c r="CA65" s="113"/>
      <c r="CB65" s="113"/>
      <c r="CC65" s="113"/>
      <c r="CD65" s="113"/>
      <c r="CE65" s="113"/>
      <c r="CF65" s="113"/>
      <c r="CG65" s="113"/>
      <c r="CH65" s="113"/>
      <c r="CI65" s="113"/>
      <c r="CJ65" s="113"/>
      <c r="CK65" s="113"/>
    </row>
    <row r="66" spans="1:89" s="124" customFormat="1">
      <c r="A66" s="121">
        <f>'PENGGABUNGAN AKTIVITAS'!A65</f>
        <v>63</v>
      </c>
      <c r="B66" s="121" t="str">
        <f>'PENGGABUNGAN AKTIVITAS'!B65</f>
        <v>[1] Ujian Remidi IKD 2</v>
      </c>
      <c r="C66" s="121" t="str">
        <f>'PENGGABUNGAN AKTIVITAS'!C65</f>
        <v>P35</v>
      </c>
      <c r="D66" s="121" t="str">
        <f>'PENGGABUNGAN AKTIVITAS'!D65</f>
        <v>UA1</v>
      </c>
      <c r="E66" s="121">
        <f>'PENGGABUNGAN AKTIVITAS'!E65</f>
        <v>3</v>
      </c>
      <c r="F66" s="121">
        <f>'PENGGABUNGAN AKTIVITAS'!F65</f>
        <v>75</v>
      </c>
      <c r="G66" s="122">
        <f t="shared" si="0"/>
        <v>225</v>
      </c>
      <c r="H66" s="123">
        <f>(G66/$G$381)*'REKAP BTL'!$C$14</f>
        <v>9841295.9491502736</v>
      </c>
      <c r="I66" s="121"/>
      <c r="J66" s="123">
        <f t="shared" si="6"/>
        <v>120045.08354660007</v>
      </c>
      <c r="K66" s="123">
        <f t="shared" si="1"/>
        <v>120045.08354660007</v>
      </c>
      <c r="L66" s="123">
        <f t="shared" si="2"/>
        <v>120045.08354660007</v>
      </c>
      <c r="M66" s="123">
        <f t="shared" si="3"/>
        <v>120045.08354660007</v>
      </c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1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121"/>
      <c r="AK66" s="121"/>
      <c r="AL66" s="119">
        <f t="shared" si="4"/>
        <v>480180.33418640029</v>
      </c>
      <c r="AM66" s="119">
        <f t="shared" si="5"/>
        <v>7744.8440997806501</v>
      </c>
      <c r="AN66" s="113"/>
      <c r="AO66" s="113"/>
      <c r="AP66" s="113"/>
      <c r="AQ66" s="113"/>
      <c r="AR66" s="113"/>
      <c r="AS66" s="113"/>
      <c r="AT66" s="113"/>
      <c r="AU66" s="113"/>
      <c r="AV66" s="113"/>
      <c r="AW66" s="113"/>
      <c r="AX66" s="113"/>
      <c r="AY66" s="113"/>
      <c r="AZ66" s="113"/>
      <c r="BA66" s="113"/>
      <c r="BB66" s="113"/>
      <c r="BC66" s="113"/>
      <c r="BD66" s="113"/>
      <c r="BE66" s="113"/>
      <c r="BF66" s="113"/>
      <c r="BG66" s="113"/>
      <c r="BH66" s="113"/>
      <c r="BI66" s="113"/>
      <c r="BJ66" s="113"/>
      <c r="BK66" s="113"/>
      <c r="BL66" s="113"/>
      <c r="BM66" s="113"/>
      <c r="BN66" s="113"/>
      <c r="BO66" s="113"/>
      <c r="BP66" s="113"/>
      <c r="BQ66" s="113"/>
      <c r="BR66" s="113"/>
      <c r="BS66" s="113"/>
      <c r="BT66" s="113"/>
      <c r="BU66" s="113"/>
      <c r="BV66" s="113"/>
      <c r="BW66" s="113"/>
      <c r="BX66" s="113"/>
      <c r="BY66" s="113"/>
      <c r="BZ66" s="113"/>
      <c r="CA66" s="113"/>
      <c r="CB66" s="113"/>
      <c r="CC66" s="113"/>
      <c r="CD66" s="113"/>
      <c r="CE66" s="113"/>
      <c r="CF66" s="113"/>
      <c r="CG66" s="113"/>
      <c r="CH66" s="113"/>
      <c r="CI66" s="113"/>
      <c r="CJ66" s="113"/>
      <c r="CK66" s="113"/>
    </row>
    <row r="67" spans="1:89" s="124" customFormat="1">
      <c r="A67" s="121">
        <f>'PENGGABUNGAN AKTIVITAS'!A66</f>
        <v>64</v>
      </c>
      <c r="B67" s="121" t="str">
        <f>'PENGGABUNGAN AKTIVITAS'!B66</f>
        <v>[1] Ujian Utama IKD 3</v>
      </c>
      <c r="C67" s="121" t="str">
        <f>'PENGGABUNGAN AKTIVITAS'!C66</f>
        <v>P36</v>
      </c>
      <c r="D67" s="121" t="str">
        <f>'PENGGABUNGAN AKTIVITAS'!D66</f>
        <v>UA1</v>
      </c>
      <c r="E67" s="121">
        <f>'PENGGABUNGAN AKTIVITAS'!E66</f>
        <v>3</v>
      </c>
      <c r="F67" s="121">
        <f>'PENGGABUNGAN AKTIVITAS'!F66</f>
        <v>250</v>
      </c>
      <c r="G67" s="122">
        <f t="shared" si="0"/>
        <v>750</v>
      </c>
      <c r="H67" s="123">
        <f>(G67/$G$381)*'REKAP BTL'!$C$14</f>
        <v>32804319.830500912</v>
      </c>
      <c r="I67" s="121"/>
      <c r="J67" s="123">
        <f t="shared" si="6"/>
        <v>400150.27848866687</v>
      </c>
      <c r="K67" s="123">
        <f t="shared" si="1"/>
        <v>400150.27848866687</v>
      </c>
      <c r="L67" s="123">
        <f t="shared" si="2"/>
        <v>400150.27848866687</v>
      </c>
      <c r="M67" s="123">
        <f t="shared" si="3"/>
        <v>400150.27848866687</v>
      </c>
      <c r="N67" s="121"/>
      <c r="O67" s="121"/>
      <c r="P67" s="121"/>
      <c r="Q67" s="121"/>
      <c r="R67" s="121"/>
      <c r="S67" s="121"/>
      <c r="T67" s="121"/>
      <c r="U67" s="121"/>
      <c r="V67" s="121"/>
      <c r="W67" s="121"/>
      <c r="X67" s="121"/>
      <c r="Y67" s="121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121"/>
      <c r="AK67" s="121"/>
      <c r="AL67" s="119">
        <f t="shared" si="4"/>
        <v>1600601.1139546675</v>
      </c>
      <c r="AM67" s="119">
        <f t="shared" si="5"/>
        <v>25816.146999268829</v>
      </c>
      <c r="AN67" s="113"/>
      <c r="AO67" s="113"/>
      <c r="AP67" s="113"/>
      <c r="AQ67" s="113"/>
      <c r="AR67" s="113"/>
      <c r="AS67" s="113"/>
      <c r="AT67" s="113"/>
      <c r="AU67" s="113"/>
      <c r="AV67" s="113"/>
      <c r="AW67" s="113"/>
      <c r="AX67" s="113"/>
      <c r="AY67" s="113"/>
      <c r="AZ67" s="113"/>
      <c r="BA67" s="113"/>
      <c r="BB67" s="113"/>
      <c r="BC67" s="113"/>
      <c r="BD67" s="113"/>
      <c r="BE67" s="113"/>
      <c r="BF67" s="113"/>
      <c r="BG67" s="113"/>
      <c r="BH67" s="113"/>
      <c r="BI67" s="113"/>
      <c r="BJ67" s="113"/>
      <c r="BK67" s="113"/>
      <c r="BL67" s="113"/>
      <c r="BM67" s="113"/>
      <c r="BN67" s="113"/>
      <c r="BO67" s="113"/>
      <c r="BP67" s="113"/>
      <c r="BQ67" s="113"/>
      <c r="BR67" s="113"/>
      <c r="BS67" s="113"/>
      <c r="BT67" s="113"/>
      <c r="BU67" s="113"/>
      <c r="BV67" s="113"/>
      <c r="BW67" s="113"/>
      <c r="BX67" s="113"/>
      <c r="BY67" s="113"/>
      <c r="BZ67" s="113"/>
      <c r="CA67" s="113"/>
      <c r="CB67" s="113"/>
      <c r="CC67" s="113"/>
      <c r="CD67" s="113"/>
      <c r="CE67" s="113"/>
      <c r="CF67" s="113"/>
      <c r="CG67" s="113"/>
      <c r="CH67" s="113"/>
      <c r="CI67" s="113"/>
      <c r="CJ67" s="113"/>
      <c r="CK67" s="113"/>
    </row>
    <row r="68" spans="1:89" s="124" customFormat="1">
      <c r="A68" s="121">
        <f>'PENGGABUNGAN AKTIVITAS'!A67</f>
        <v>65</v>
      </c>
      <c r="B68" s="121" t="str">
        <f>'PENGGABUNGAN AKTIVITAS'!B67</f>
        <v>[1] Ujian Perbaikan IKD 3</v>
      </c>
      <c r="C68" s="121" t="str">
        <f>'PENGGABUNGAN AKTIVITAS'!C67</f>
        <v>P37</v>
      </c>
      <c r="D68" s="121" t="str">
        <f>'PENGGABUNGAN AKTIVITAS'!D67</f>
        <v>UA1</v>
      </c>
      <c r="E68" s="121">
        <f>'PENGGABUNGAN AKTIVITAS'!E67</f>
        <v>3</v>
      </c>
      <c r="F68" s="121">
        <f>'PENGGABUNGAN AKTIVITAS'!F67</f>
        <v>125</v>
      </c>
      <c r="G68" s="122">
        <f t="shared" si="0"/>
        <v>375</v>
      </c>
      <c r="H68" s="123">
        <f>(G68/$G$381)*'REKAP BTL'!$C$14</f>
        <v>16402159.915250456</v>
      </c>
      <c r="I68" s="121"/>
      <c r="J68" s="123">
        <f t="shared" si="6"/>
        <v>200075.13924433343</v>
      </c>
      <c r="K68" s="123">
        <f t="shared" si="1"/>
        <v>200075.13924433343</v>
      </c>
      <c r="L68" s="123">
        <f t="shared" si="2"/>
        <v>200075.13924433343</v>
      </c>
      <c r="M68" s="123">
        <f t="shared" si="3"/>
        <v>200075.13924433343</v>
      </c>
      <c r="N68" s="121"/>
      <c r="O68" s="121"/>
      <c r="P68" s="121"/>
      <c r="Q68" s="121"/>
      <c r="R68" s="121"/>
      <c r="S68" s="121"/>
      <c r="T68" s="121"/>
      <c r="U68" s="121"/>
      <c r="V68" s="121"/>
      <c r="W68" s="121"/>
      <c r="X68" s="121"/>
      <c r="Y68" s="121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19">
        <f t="shared" si="4"/>
        <v>800300.55697733373</v>
      </c>
      <c r="AM68" s="119">
        <f t="shared" si="5"/>
        <v>12908.073499634414</v>
      </c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  <c r="AX68" s="113"/>
      <c r="AY68" s="113"/>
      <c r="AZ68" s="113"/>
      <c r="BA68" s="113"/>
      <c r="BB68" s="113"/>
      <c r="BC68" s="113"/>
      <c r="BD68" s="113"/>
      <c r="BE68" s="113"/>
      <c r="BF68" s="113"/>
      <c r="BG68" s="113"/>
      <c r="BH68" s="113"/>
      <c r="BI68" s="113"/>
      <c r="BJ68" s="113"/>
      <c r="BK68" s="113"/>
      <c r="BL68" s="113"/>
      <c r="BM68" s="113"/>
      <c r="BN68" s="113"/>
      <c r="BO68" s="113"/>
      <c r="BP68" s="113"/>
      <c r="BQ68" s="113"/>
      <c r="BR68" s="113"/>
      <c r="BS68" s="113"/>
      <c r="BT68" s="113"/>
      <c r="BU68" s="113"/>
      <c r="BV68" s="113"/>
      <c r="BW68" s="113"/>
      <c r="BX68" s="113"/>
      <c r="BY68" s="113"/>
      <c r="BZ68" s="113"/>
      <c r="CA68" s="113"/>
      <c r="CB68" s="113"/>
      <c r="CC68" s="113"/>
      <c r="CD68" s="113"/>
      <c r="CE68" s="113"/>
      <c r="CF68" s="113"/>
      <c r="CG68" s="113"/>
      <c r="CH68" s="113"/>
      <c r="CI68" s="113"/>
      <c r="CJ68" s="113"/>
      <c r="CK68" s="113"/>
    </row>
    <row r="69" spans="1:89" s="124" customFormat="1">
      <c r="A69" s="121">
        <f>'PENGGABUNGAN AKTIVITAS'!A68</f>
        <v>66</v>
      </c>
      <c r="B69" s="121" t="str">
        <f>'PENGGABUNGAN AKTIVITAS'!B68</f>
        <v>[1] Ujian Remidi IKD 3</v>
      </c>
      <c r="C69" s="121" t="str">
        <f>'PENGGABUNGAN AKTIVITAS'!C68</f>
        <v>P38</v>
      </c>
      <c r="D69" s="121" t="str">
        <f>'PENGGABUNGAN AKTIVITAS'!D68</f>
        <v>UA1</v>
      </c>
      <c r="E69" s="121">
        <f>'PENGGABUNGAN AKTIVITAS'!E68</f>
        <v>3</v>
      </c>
      <c r="F69" s="121">
        <f>'PENGGABUNGAN AKTIVITAS'!F68</f>
        <v>75</v>
      </c>
      <c r="G69" s="122">
        <f t="shared" ref="G69:G132" si="7">E69*F69</f>
        <v>225</v>
      </c>
      <c r="H69" s="123">
        <f>(G69/$G$381)*'REKAP BTL'!$C$14</f>
        <v>9841295.9491502736</v>
      </c>
      <c r="I69" s="121"/>
      <c r="J69" s="123">
        <f t="shared" si="6"/>
        <v>120045.08354660007</v>
      </c>
      <c r="K69" s="123">
        <f t="shared" si="1"/>
        <v>120045.08354660007</v>
      </c>
      <c r="L69" s="123">
        <f t="shared" si="2"/>
        <v>120045.08354660007</v>
      </c>
      <c r="M69" s="123">
        <f t="shared" si="3"/>
        <v>120045.08354660007</v>
      </c>
      <c r="N69" s="121"/>
      <c r="O69" s="121"/>
      <c r="P69" s="121"/>
      <c r="Q69" s="121"/>
      <c r="R69" s="121"/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21"/>
      <c r="AK69" s="121"/>
      <c r="AL69" s="119">
        <f t="shared" si="4"/>
        <v>480180.33418640029</v>
      </c>
      <c r="AM69" s="119">
        <f t="shared" si="5"/>
        <v>7744.8440997806501</v>
      </c>
      <c r="AN69" s="113"/>
      <c r="AO69" s="113"/>
      <c r="AP69" s="113"/>
      <c r="AQ69" s="113"/>
      <c r="AR69" s="113"/>
      <c r="AS69" s="113"/>
      <c r="AT69" s="113"/>
      <c r="AU69" s="113"/>
      <c r="AV69" s="113"/>
      <c r="AW69" s="113"/>
      <c r="AX69" s="113"/>
      <c r="AY69" s="113"/>
      <c r="AZ69" s="113"/>
      <c r="BA69" s="113"/>
      <c r="BB69" s="113"/>
      <c r="BC69" s="113"/>
      <c r="BD69" s="113"/>
      <c r="BE69" s="113"/>
      <c r="BF69" s="113"/>
      <c r="BG69" s="113"/>
      <c r="BH69" s="113"/>
      <c r="BI69" s="113"/>
      <c r="BJ69" s="113"/>
      <c r="BK69" s="113"/>
      <c r="BL69" s="113"/>
      <c r="BM69" s="113"/>
      <c r="BN69" s="113"/>
      <c r="BO69" s="113"/>
      <c r="BP69" s="113"/>
      <c r="BQ69" s="113"/>
      <c r="BR69" s="113"/>
      <c r="BS69" s="113"/>
      <c r="BT69" s="113"/>
      <c r="BU69" s="113"/>
      <c r="BV69" s="113"/>
      <c r="BW69" s="113"/>
      <c r="BX69" s="113"/>
      <c r="BY69" s="113"/>
      <c r="BZ69" s="113"/>
      <c r="CA69" s="113"/>
      <c r="CB69" s="113"/>
      <c r="CC69" s="113"/>
      <c r="CD69" s="113"/>
      <c r="CE69" s="113"/>
      <c r="CF69" s="113"/>
      <c r="CG69" s="113"/>
      <c r="CH69" s="113"/>
      <c r="CI69" s="113"/>
      <c r="CJ69" s="113"/>
      <c r="CK69" s="113"/>
    </row>
    <row r="70" spans="1:89" s="124" customFormat="1">
      <c r="A70" s="121">
        <f>'PENGGABUNGAN AKTIVITAS'!A69</f>
        <v>67</v>
      </c>
      <c r="B70" s="121" t="str">
        <f>'PENGGABUNGAN AKTIVITAS'!B69</f>
        <v>[1] Ujian Utama IKD 4</v>
      </c>
      <c r="C70" s="121" t="str">
        <f>'PENGGABUNGAN AKTIVITAS'!C69</f>
        <v>P39</v>
      </c>
      <c r="D70" s="121" t="str">
        <f>'PENGGABUNGAN AKTIVITAS'!D69</f>
        <v>UA1</v>
      </c>
      <c r="E70" s="121">
        <f>'PENGGABUNGAN AKTIVITAS'!E69</f>
        <v>3</v>
      </c>
      <c r="F70" s="121">
        <f>'PENGGABUNGAN AKTIVITAS'!F69</f>
        <v>250</v>
      </c>
      <c r="G70" s="122">
        <f t="shared" si="7"/>
        <v>750</v>
      </c>
      <c r="H70" s="123">
        <f>(G70/$G$381)*'REKAP BTL'!$C$14</f>
        <v>32804319.830500912</v>
      </c>
      <c r="I70" s="121"/>
      <c r="J70" s="123">
        <f t="shared" si="6"/>
        <v>400150.27848866687</v>
      </c>
      <c r="K70" s="123">
        <f t="shared" si="1"/>
        <v>400150.27848866687</v>
      </c>
      <c r="L70" s="123">
        <f t="shared" si="2"/>
        <v>400150.27848866687</v>
      </c>
      <c r="M70" s="123">
        <f t="shared" si="3"/>
        <v>400150.27848866687</v>
      </c>
      <c r="N70" s="121"/>
      <c r="O70" s="121"/>
      <c r="P70" s="121"/>
      <c r="Q70" s="121"/>
      <c r="R70" s="121"/>
      <c r="S70" s="121"/>
      <c r="T70" s="121"/>
      <c r="U70" s="121"/>
      <c r="V70" s="121"/>
      <c r="W70" s="121"/>
      <c r="X70" s="121"/>
      <c r="Y70" s="121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21"/>
      <c r="AK70" s="121"/>
      <c r="AL70" s="119">
        <f t="shared" si="4"/>
        <v>1600601.1139546675</v>
      </c>
      <c r="AM70" s="119">
        <f t="shared" si="5"/>
        <v>25816.146999268829</v>
      </c>
      <c r="AN70" s="113"/>
      <c r="AO70" s="113"/>
      <c r="AP70" s="113"/>
      <c r="AQ70" s="113"/>
      <c r="AR70" s="113"/>
      <c r="AS70" s="113"/>
      <c r="AT70" s="113"/>
      <c r="AU70" s="113"/>
      <c r="AV70" s="113"/>
      <c r="AW70" s="113"/>
      <c r="AX70" s="113"/>
      <c r="AY70" s="113"/>
      <c r="AZ70" s="113"/>
      <c r="BA70" s="113"/>
      <c r="BB70" s="113"/>
      <c r="BC70" s="113"/>
      <c r="BD70" s="113"/>
      <c r="BE70" s="113"/>
      <c r="BF70" s="113"/>
      <c r="BG70" s="113"/>
      <c r="BH70" s="113"/>
      <c r="BI70" s="113"/>
      <c r="BJ70" s="113"/>
      <c r="BK70" s="113"/>
      <c r="BL70" s="113"/>
      <c r="BM70" s="113"/>
      <c r="BN70" s="113"/>
      <c r="BO70" s="113"/>
      <c r="BP70" s="113"/>
      <c r="BQ70" s="113"/>
      <c r="BR70" s="113"/>
      <c r="BS70" s="113"/>
      <c r="BT70" s="113"/>
      <c r="BU70" s="113"/>
      <c r="BV70" s="113"/>
      <c r="BW70" s="113"/>
      <c r="BX70" s="113"/>
      <c r="BY70" s="113"/>
      <c r="BZ70" s="113"/>
      <c r="CA70" s="113"/>
      <c r="CB70" s="113"/>
      <c r="CC70" s="113"/>
      <c r="CD70" s="113"/>
      <c r="CE70" s="113"/>
      <c r="CF70" s="113"/>
      <c r="CG70" s="113"/>
      <c r="CH70" s="113"/>
      <c r="CI70" s="113"/>
      <c r="CJ70" s="113"/>
      <c r="CK70" s="113"/>
    </row>
    <row r="71" spans="1:89" s="124" customFormat="1">
      <c r="A71" s="121">
        <f>'PENGGABUNGAN AKTIVITAS'!A70</f>
        <v>68</v>
      </c>
      <c r="B71" s="121" t="str">
        <f>'PENGGABUNGAN AKTIVITAS'!B70</f>
        <v>[1] Ujian Perbaikan IKD 4</v>
      </c>
      <c r="C71" s="121" t="str">
        <f>'PENGGABUNGAN AKTIVITAS'!C70</f>
        <v>P40</v>
      </c>
      <c r="D71" s="121" t="str">
        <f>'PENGGABUNGAN AKTIVITAS'!D70</f>
        <v>UA1</v>
      </c>
      <c r="E71" s="121">
        <f>'PENGGABUNGAN AKTIVITAS'!E70</f>
        <v>3</v>
      </c>
      <c r="F71" s="121">
        <f>'PENGGABUNGAN AKTIVITAS'!F70</f>
        <v>125</v>
      </c>
      <c r="G71" s="122">
        <f t="shared" si="7"/>
        <v>375</v>
      </c>
      <c r="H71" s="123">
        <f>(G71/$G$381)*'REKAP BTL'!$C$14</f>
        <v>16402159.915250456</v>
      </c>
      <c r="I71" s="121"/>
      <c r="J71" s="123">
        <f t="shared" si="6"/>
        <v>200075.13924433343</v>
      </c>
      <c r="K71" s="123">
        <f t="shared" si="1"/>
        <v>200075.13924433343</v>
      </c>
      <c r="L71" s="123">
        <f t="shared" si="2"/>
        <v>200075.13924433343</v>
      </c>
      <c r="M71" s="123">
        <f t="shared" si="3"/>
        <v>200075.13924433343</v>
      </c>
      <c r="N71" s="121"/>
      <c r="O71" s="121"/>
      <c r="P71" s="121"/>
      <c r="Q71" s="121"/>
      <c r="R71" s="121"/>
      <c r="S71" s="121"/>
      <c r="T71" s="121"/>
      <c r="U71" s="121"/>
      <c r="V71" s="121"/>
      <c r="W71" s="121"/>
      <c r="X71" s="121"/>
      <c r="Y71" s="121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21"/>
      <c r="AK71" s="121"/>
      <c r="AL71" s="119">
        <f t="shared" si="4"/>
        <v>800300.55697733373</v>
      </c>
      <c r="AM71" s="119">
        <f t="shared" si="5"/>
        <v>12908.073499634414</v>
      </c>
      <c r="AN71" s="113"/>
      <c r="AO71" s="113"/>
      <c r="AP71" s="113"/>
      <c r="AQ71" s="113"/>
      <c r="AR71" s="113"/>
      <c r="AS71" s="113"/>
      <c r="AT71" s="113"/>
      <c r="AU71" s="113"/>
      <c r="AV71" s="113"/>
      <c r="AW71" s="113"/>
      <c r="AX71" s="113"/>
      <c r="AY71" s="113"/>
      <c r="AZ71" s="113"/>
      <c r="BA71" s="113"/>
      <c r="BB71" s="113"/>
      <c r="BC71" s="113"/>
      <c r="BD71" s="113"/>
      <c r="BE71" s="113"/>
      <c r="BF71" s="113"/>
      <c r="BG71" s="113"/>
      <c r="BH71" s="113"/>
      <c r="BI71" s="113"/>
      <c r="BJ71" s="113"/>
      <c r="BK71" s="113"/>
      <c r="BL71" s="113"/>
      <c r="BM71" s="113"/>
      <c r="BN71" s="113"/>
      <c r="BO71" s="113"/>
      <c r="BP71" s="113"/>
      <c r="BQ71" s="113"/>
      <c r="BR71" s="113"/>
      <c r="BS71" s="113"/>
      <c r="BT71" s="113"/>
      <c r="BU71" s="113"/>
      <c r="BV71" s="113"/>
      <c r="BW71" s="113"/>
      <c r="BX71" s="113"/>
      <c r="BY71" s="113"/>
      <c r="BZ71" s="113"/>
      <c r="CA71" s="113"/>
      <c r="CB71" s="113"/>
      <c r="CC71" s="113"/>
      <c r="CD71" s="113"/>
      <c r="CE71" s="113"/>
      <c r="CF71" s="113"/>
      <c r="CG71" s="113"/>
      <c r="CH71" s="113"/>
      <c r="CI71" s="113"/>
      <c r="CJ71" s="113"/>
      <c r="CK71" s="113"/>
    </row>
    <row r="72" spans="1:89" s="124" customFormat="1">
      <c r="A72" s="121">
        <f>'PENGGABUNGAN AKTIVITAS'!A71</f>
        <v>69</v>
      </c>
      <c r="B72" s="121" t="str">
        <f>'PENGGABUNGAN AKTIVITAS'!B71</f>
        <v>[1] Ujian Remidi IKD 4</v>
      </c>
      <c r="C72" s="121" t="str">
        <f>'PENGGABUNGAN AKTIVITAS'!C71</f>
        <v>P41</v>
      </c>
      <c r="D72" s="121" t="str">
        <f>'PENGGABUNGAN AKTIVITAS'!D71</f>
        <v>UA1</v>
      </c>
      <c r="E72" s="121">
        <f>'PENGGABUNGAN AKTIVITAS'!E71</f>
        <v>3</v>
      </c>
      <c r="F72" s="121">
        <f>'PENGGABUNGAN AKTIVITAS'!F71</f>
        <v>75</v>
      </c>
      <c r="G72" s="122">
        <f t="shared" si="7"/>
        <v>225</v>
      </c>
      <c r="H72" s="123">
        <f>(G72/$G$381)*'REKAP BTL'!$C$14</f>
        <v>9841295.9491502736</v>
      </c>
      <c r="I72" s="121"/>
      <c r="J72" s="123">
        <f t="shared" si="6"/>
        <v>120045.08354660007</v>
      </c>
      <c r="K72" s="123">
        <f t="shared" si="1"/>
        <v>120045.08354660007</v>
      </c>
      <c r="L72" s="123">
        <f t="shared" si="2"/>
        <v>120045.08354660007</v>
      </c>
      <c r="M72" s="123">
        <f t="shared" si="3"/>
        <v>120045.08354660007</v>
      </c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1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21"/>
      <c r="AK72" s="121"/>
      <c r="AL72" s="119">
        <f t="shared" si="4"/>
        <v>480180.33418640029</v>
      </c>
      <c r="AM72" s="119">
        <f t="shared" si="5"/>
        <v>7744.8440997806501</v>
      </c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13"/>
      <c r="BC72" s="113"/>
      <c r="BD72" s="113"/>
      <c r="BE72" s="113"/>
      <c r="BF72" s="113"/>
      <c r="BG72" s="113"/>
      <c r="BH72" s="113"/>
      <c r="BI72" s="113"/>
      <c r="BJ72" s="113"/>
      <c r="BK72" s="113"/>
      <c r="BL72" s="113"/>
      <c r="BM72" s="113"/>
      <c r="BN72" s="113"/>
      <c r="BO72" s="113"/>
      <c r="BP72" s="113"/>
      <c r="BQ72" s="113"/>
      <c r="BR72" s="113"/>
      <c r="BS72" s="113"/>
      <c r="BT72" s="113"/>
      <c r="BU72" s="113"/>
      <c r="BV72" s="113"/>
      <c r="BW72" s="113"/>
      <c r="BX72" s="113"/>
      <c r="BY72" s="113"/>
      <c r="BZ72" s="113"/>
      <c r="CA72" s="113"/>
      <c r="CB72" s="113"/>
      <c r="CC72" s="113"/>
      <c r="CD72" s="113"/>
      <c r="CE72" s="113"/>
      <c r="CF72" s="113"/>
      <c r="CG72" s="113"/>
      <c r="CH72" s="113"/>
      <c r="CI72" s="113"/>
      <c r="CJ72" s="113"/>
      <c r="CK72" s="113"/>
    </row>
    <row r="73" spans="1:89" s="124" customFormat="1">
      <c r="A73" s="121">
        <f>'PENGGABUNGAN AKTIVITAS'!A72</f>
        <v>70</v>
      </c>
      <c r="B73" s="121" t="str">
        <f>'PENGGABUNGAN AKTIVITAS'!B72</f>
        <v>[1] Ujian Utama IKD 5</v>
      </c>
      <c r="C73" s="121" t="str">
        <f>'PENGGABUNGAN AKTIVITAS'!C72</f>
        <v>P42</v>
      </c>
      <c r="D73" s="121" t="str">
        <f>'PENGGABUNGAN AKTIVITAS'!D72</f>
        <v>UA1</v>
      </c>
      <c r="E73" s="121">
        <f>'PENGGABUNGAN AKTIVITAS'!E72</f>
        <v>3</v>
      </c>
      <c r="F73" s="121">
        <f>'PENGGABUNGAN AKTIVITAS'!F72</f>
        <v>250</v>
      </c>
      <c r="G73" s="122">
        <f t="shared" si="7"/>
        <v>750</v>
      </c>
      <c r="H73" s="123">
        <f>(G73/$G$381)*'REKAP BTL'!$C$14</f>
        <v>32804319.830500912</v>
      </c>
      <c r="I73" s="121"/>
      <c r="J73" s="123">
        <f t="shared" si="6"/>
        <v>400150.27848866687</v>
      </c>
      <c r="K73" s="123">
        <f t="shared" si="1"/>
        <v>400150.27848866687</v>
      </c>
      <c r="L73" s="123">
        <f t="shared" si="2"/>
        <v>400150.27848866687</v>
      </c>
      <c r="M73" s="123">
        <f t="shared" si="3"/>
        <v>400150.27848866687</v>
      </c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1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21"/>
      <c r="AK73" s="121"/>
      <c r="AL73" s="119">
        <f t="shared" si="4"/>
        <v>1600601.1139546675</v>
      </c>
      <c r="AM73" s="119">
        <f t="shared" si="5"/>
        <v>25816.146999268829</v>
      </c>
      <c r="AN73" s="113"/>
      <c r="AO73" s="113"/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  <c r="BB73" s="113"/>
      <c r="BC73" s="113"/>
      <c r="BD73" s="113"/>
      <c r="BE73" s="113"/>
      <c r="BF73" s="113"/>
      <c r="BG73" s="113"/>
      <c r="BH73" s="113"/>
      <c r="BI73" s="113"/>
      <c r="BJ73" s="113"/>
      <c r="BK73" s="113"/>
      <c r="BL73" s="113"/>
      <c r="BM73" s="113"/>
      <c r="BN73" s="113"/>
      <c r="BO73" s="113"/>
      <c r="BP73" s="113"/>
      <c r="BQ73" s="113"/>
      <c r="BR73" s="113"/>
      <c r="BS73" s="113"/>
      <c r="BT73" s="113"/>
      <c r="BU73" s="113"/>
      <c r="BV73" s="113"/>
      <c r="BW73" s="113"/>
      <c r="BX73" s="113"/>
      <c r="BY73" s="113"/>
      <c r="BZ73" s="113"/>
      <c r="CA73" s="113"/>
      <c r="CB73" s="113"/>
      <c r="CC73" s="113"/>
      <c r="CD73" s="113"/>
      <c r="CE73" s="113"/>
      <c r="CF73" s="113"/>
      <c r="CG73" s="113"/>
      <c r="CH73" s="113"/>
      <c r="CI73" s="113"/>
      <c r="CJ73" s="113"/>
      <c r="CK73" s="113"/>
    </row>
    <row r="74" spans="1:89" s="124" customFormat="1">
      <c r="A74" s="121">
        <f>'PENGGABUNGAN AKTIVITAS'!A73</f>
        <v>71</v>
      </c>
      <c r="B74" s="121" t="str">
        <f>'PENGGABUNGAN AKTIVITAS'!B73</f>
        <v>[1] Ujian Perbaikan IKD 5</v>
      </c>
      <c r="C74" s="121" t="str">
        <f>'PENGGABUNGAN AKTIVITAS'!C73</f>
        <v>P43</v>
      </c>
      <c r="D74" s="121" t="str">
        <f>'PENGGABUNGAN AKTIVITAS'!D73</f>
        <v>UA1</v>
      </c>
      <c r="E74" s="121">
        <f>'PENGGABUNGAN AKTIVITAS'!E73</f>
        <v>3</v>
      </c>
      <c r="F74" s="121">
        <f>'PENGGABUNGAN AKTIVITAS'!F73</f>
        <v>125</v>
      </c>
      <c r="G74" s="122">
        <f t="shared" si="7"/>
        <v>375</v>
      </c>
      <c r="H74" s="123">
        <f>(G74/$G$381)*'REKAP BTL'!$C$14</f>
        <v>16402159.915250456</v>
      </c>
      <c r="I74" s="121"/>
      <c r="J74" s="123">
        <f t="shared" si="6"/>
        <v>200075.13924433343</v>
      </c>
      <c r="K74" s="123">
        <f t="shared" si="1"/>
        <v>200075.13924433343</v>
      </c>
      <c r="L74" s="123">
        <f t="shared" si="2"/>
        <v>200075.13924433343</v>
      </c>
      <c r="M74" s="123">
        <f t="shared" si="3"/>
        <v>200075.13924433343</v>
      </c>
      <c r="N74" s="121"/>
      <c r="O74" s="121"/>
      <c r="P74" s="121"/>
      <c r="Q74" s="121"/>
      <c r="R74" s="121"/>
      <c r="S74" s="121"/>
      <c r="T74" s="121"/>
      <c r="U74" s="121"/>
      <c r="V74" s="121"/>
      <c r="W74" s="121"/>
      <c r="X74" s="121"/>
      <c r="Y74" s="121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21"/>
      <c r="AK74" s="121"/>
      <c r="AL74" s="119">
        <f t="shared" si="4"/>
        <v>800300.55697733373</v>
      </c>
      <c r="AM74" s="119">
        <f t="shared" si="5"/>
        <v>12908.073499634414</v>
      </c>
      <c r="AN74" s="113"/>
      <c r="AO74" s="113"/>
      <c r="AP74" s="113"/>
      <c r="AQ74" s="113"/>
      <c r="AR74" s="113"/>
      <c r="AS74" s="113"/>
      <c r="AT74" s="113"/>
      <c r="AU74" s="113"/>
      <c r="AV74" s="113"/>
      <c r="AW74" s="113"/>
      <c r="AX74" s="113"/>
      <c r="AY74" s="113"/>
      <c r="AZ74" s="113"/>
      <c r="BA74" s="113"/>
      <c r="BB74" s="113"/>
      <c r="BC74" s="113"/>
      <c r="BD74" s="113"/>
      <c r="BE74" s="113"/>
      <c r="BF74" s="113"/>
      <c r="BG74" s="113"/>
      <c r="BH74" s="113"/>
      <c r="BI74" s="113"/>
      <c r="BJ74" s="113"/>
      <c r="BK74" s="113"/>
      <c r="BL74" s="113"/>
      <c r="BM74" s="113"/>
      <c r="BN74" s="113"/>
      <c r="BO74" s="113"/>
      <c r="BP74" s="113"/>
      <c r="BQ74" s="113"/>
      <c r="BR74" s="113"/>
      <c r="BS74" s="113"/>
      <c r="BT74" s="113"/>
      <c r="BU74" s="113"/>
      <c r="BV74" s="113"/>
      <c r="BW74" s="113"/>
      <c r="BX74" s="113"/>
      <c r="BY74" s="113"/>
      <c r="BZ74" s="113"/>
      <c r="CA74" s="113"/>
      <c r="CB74" s="113"/>
      <c r="CC74" s="113"/>
      <c r="CD74" s="113"/>
      <c r="CE74" s="113"/>
      <c r="CF74" s="113"/>
      <c r="CG74" s="113"/>
      <c r="CH74" s="113"/>
      <c r="CI74" s="113"/>
      <c r="CJ74" s="113"/>
      <c r="CK74" s="113"/>
    </row>
    <row r="75" spans="1:89" s="124" customFormat="1">
      <c r="A75" s="121">
        <f>'PENGGABUNGAN AKTIVITAS'!A74</f>
        <v>72</v>
      </c>
      <c r="B75" s="121" t="str">
        <f>'PENGGABUNGAN AKTIVITAS'!B74</f>
        <v>[1] Ujian Remidi IKD 5</v>
      </c>
      <c r="C75" s="121" t="str">
        <f>'PENGGABUNGAN AKTIVITAS'!C74</f>
        <v>P44</v>
      </c>
      <c r="D75" s="121" t="str">
        <f>'PENGGABUNGAN AKTIVITAS'!D74</f>
        <v>UA1</v>
      </c>
      <c r="E75" s="121">
        <f>'PENGGABUNGAN AKTIVITAS'!E74</f>
        <v>3</v>
      </c>
      <c r="F75" s="121">
        <f>'PENGGABUNGAN AKTIVITAS'!F74</f>
        <v>75</v>
      </c>
      <c r="G75" s="122">
        <f t="shared" si="7"/>
        <v>225</v>
      </c>
      <c r="H75" s="123">
        <f>(G75/$G$381)*'REKAP BTL'!$C$14</f>
        <v>9841295.9491502736</v>
      </c>
      <c r="I75" s="121"/>
      <c r="J75" s="123">
        <f t="shared" si="6"/>
        <v>120045.08354660007</v>
      </c>
      <c r="K75" s="123">
        <f t="shared" si="1"/>
        <v>120045.08354660007</v>
      </c>
      <c r="L75" s="123">
        <f t="shared" si="2"/>
        <v>120045.08354660007</v>
      </c>
      <c r="M75" s="123">
        <f t="shared" si="3"/>
        <v>120045.08354660007</v>
      </c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1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21"/>
      <c r="AK75" s="121"/>
      <c r="AL75" s="119">
        <f t="shared" si="4"/>
        <v>480180.33418640029</v>
      </c>
      <c r="AM75" s="119">
        <f t="shared" si="5"/>
        <v>7744.8440997806501</v>
      </c>
      <c r="AN75" s="113"/>
      <c r="AO75" s="113"/>
      <c r="AP75" s="113"/>
      <c r="AQ75" s="113"/>
      <c r="AR75" s="113"/>
      <c r="AS75" s="113"/>
      <c r="AT75" s="113"/>
      <c r="AU75" s="113"/>
      <c r="AV75" s="113"/>
      <c r="AW75" s="113"/>
      <c r="AX75" s="113"/>
      <c r="AY75" s="113"/>
      <c r="AZ75" s="113"/>
      <c r="BA75" s="113"/>
      <c r="BB75" s="113"/>
      <c r="BC75" s="113"/>
      <c r="BD75" s="113"/>
      <c r="BE75" s="113"/>
      <c r="BF75" s="113"/>
      <c r="BG75" s="113"/>
      <c r="BH75" s="113"/>
      <c r="BI75" s="113"/>
      <c r="BJ75" s="113"/>
      <c r="BK75" s="113"/>
      <c r="BL75" s="113"/>
      <c r="BM75" s="113"/>
      <c r="BN75" s="113"/>
      <c r="BO75" s="113"/>
      <c r="BP75" s="113"/>
      <c r="BQ75" s="113"/>
      <c r="BR75" s="113"/>
      <c r="BS75" s="113"/>
      <c r="BT75" s="113"/>
      <c r="BU75" s="113"/>
      <c r="BV75" s="113"/>
      <c r="BW75" s="113"/>
      <c r="BX75" s="113"/>
      <c r="BY75" s="113"/>
      <c r="BZ75" s="113"/>
      <c r="CA75" s="113"/>
      <c r="CB75" s="113"/>
      <c r="CC75" s="113"/>
      <c r="CD75" s="113"/>
      <c r="CE75" s="113"/>
      <c r="CF75" s="113"/>
      <c r="CG75" s="113"/>
      <c r="CH75" s="113"/>
      <c r="CI75" s="113"/>
      <c r="CJ75" s="113"/>
      <c r="CK75" s="113"/>
    </row>
    <row r="76" spans="1:89" s="124" customFormat="1">
      <c r="A76" s="121">
        <f>'PENGGABUNGAN AKTIVITAS'!A75</f>
        <v>73</v>
      </c>
      <c r="B76" s="121" t="str">
        <f>'PENGGABUNGAN AKTIVITAS'!B75</f>
        <v>[1] Ujian Sooca IKD 1-2</v>
      </c>
      <c r="C76" s="121" t="str">
        <f>'PENGGABUNGAN AKTIVITAS'!C75</f>
        <v>P45</v>
      </c>
      <c r="D76" s="121" t="str">
        <f>'PENGGABUNGAN AKTIVITAS'!D75</f>
        <v>UA1</v>
      </c>
      <c r="E76" s="121">
        <f>'PENGGABUNGAN AKTIVITAS'!E75</f>
        <v>8</v>
      </c>
      <c r="F76" s="121">
        <f>'PENGGABUNGAN AKTIVITAS'!F75</f>
        <v>250</v>
      </c>
      <c r="G76" s="122">
        <f t="shared" si="7"/>
        <v>2000</v>
      </c>
      <c r="H76" s="123">
        <f>(G76/$G$381)*'REKAP BTL'!$C$14</f>
        <v>87478186.214669093</v>
      </c>
      <c r="I76" s="121"/>
      <c r="J76" s="123">
        <f t="shared" si="6"/>
        <v>1067067.4093031117</v>
      </c>
      <c r="K76" s="123">
        <f t="shared" si="1"/>
        <v>1067067.4093031117</v>
      </c>
      <c r="L76" s="123">
        <f t="shared" si="2"/>
        <v>1067067.4093031117</v>
      </c>
      <c r="M76" s="123">
        <f t="shared" si="3"/>
        <v>1067067.4093031117</v>
      </c>
      <c r="N76" s="121"/>
      <c r="O76" s="121"/>
      <c r="P76" s="121"/>
      <c r="Q76" s="121"/>
      <c r="R76" s="121"/>
      <c r="S76" s="121"/>
      <c r="T76" s="121"/>
      <c r="U76" s="121"/>
      <c r="V76" s="121"/>
      <c r="W76" s="121"/>
      <c r="X76" s="121"/>
      <c r="Y76" s="121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21"/>
      <c r="AK76" s="121"/>
      <c r="AL76" s="119">
        <f t="shared" si="4"/>
        <v>4268269.6372124469</v>
      </c>
      <c r="AM76" s="119">
        <f t="shared" si="5"/>
        <v>68843.058664716882</v>
      </c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13"/>
      <c r="BC76" s="113"/>
      <c r="BD76" s="113"/>
      <c r="BE76" s="113"/>
      <c r="BF76" s="113"/>
      <c r="BG76" s="113"/>
      <c r="BH76" s="113"/>
      <c r="BI76" s="113"/>
      <c r="BJ76" s="113"/>
      <c r="BK76" s="113"/>
      <c r="BL76" s="113"/>
      <c r="BM76" s="113"/>
      <c r="BN76" s="113"/>
      <c r="BO76" s="113"/>
      <c r="BP76" s="113"/>
      <c r="BQ76" s="113"/>
      <c r="BR76" s="113"/>
      <c r="BS76" s="113"/>
      <c r="BT76" s="113"/>
      <c r="BU76" s="113"/>
      <c r="BV76" s="113"/>
      <c r="BW76" s="113"/>
      <c r="BX76" s="113"/>
      <c r="BY76" s="113"/>
      <c r="BZ76" s="113"/>
      <c r="CA76" s="113"/>
      <c r="CB76" s="113"/>
      <c r="CC76" s="113"/>
      <c r="CD76" s="113"/>
      <c r="CE76" s="113"/>
      <c r="CF76" s="113"/>
      <c r="CG76" s="113"/>
      <c r="CH76" s="113"/>
      <c r="CI76" s="113"/>
      <c r="CJ76" s="113"/>
      <c r="CK76" s="113"/>
    </row>
    <row r="77" spans="1:89" s="124" customFormat="1">
      <c r="A77" s="121">
        <f>'PENGGABUNGAN AKTIVITAS'!A76</f>
        <v>74</v>
      </c>
      <c r="B77" s="121" t="str">
        <f>'PENGGABUNGAN AKTIVITAS'!B76</f>
        <v>[1] Ujian Perbaikan Sooca IKD 1-2</v>
      </c>
      <c r="C77" s="121" t="str">
        <f>'PENGGABUNGAN AKTIVITAS'!C76</f>
        <v>P46</v>
      </c>
      <c r="D77" s="121" t="str">
        <f>'PENGGABUNGAN AKTIVITAS'!D76</f>
        <v>UA1</v>
      </c>
      <c r="E77" s="121">
        <f>'PENGGABUNGAN AKTIVITAS'!E76</f>
        <v>8</v>
      </c>
      <c r="F77" s="121">
        <f>'PENGGABUNGAN AKTIVITAS'!F76</f>
        <v>125</v>
      </c>
      <c r="G77" s="122">
        <f t="shared" si="7"/>
        <v>1000</v>
      </c>
      <c r="H77" s="123">
        <f>(G77/$G$381)*'REKAP BTL'!$C$14</f>
        <v>43739093.107334547</v>
      </c>
      <c r="I77" s="121"/>
      <c r="J77" s="123">
        <f t="shared" si="6"/>
        <v>533533.70465155586</v>
      </c>
      <c r="K77" s="123">
        <f t="shared" si="1"/>
        <v>533533.70465155586</v>
      </c>
      <c r="L77" s="123">
        <f t="shared" si="2"/>
        <v>533533.70465155586</v>
      </c>
      <c r="M77" s="123">
        <f t="shared" si="3"/>
        <v>533533.70465155586</v>
      </c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19">
        <f t="shared" si="4"/>
        <v>2134134.8186062234</v>
      </c>
      <c r="AM77" s="119">
        <f t="shared" si="5"/>
        <v>34421.529332358441</v>
      </c>
      <c r="AN77" s="113"/>
      <c r="AO77" s="113"/>
      <c r="AP77" s="113"/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  <c r="BB77" s="113"/>
      <c r="BC77" s="113"/>
      <c r="BD77" s="113"/>
      <c r="BE77" s="113"/>
      <c r="BF77" s="113"/>
      <c r="BG77" s="113"/>
      <c r="BH77" s="113"/>
      <c r="BI77" s="113"/>
      <c r="BJ77" s="113"/>
      <c r="BK77" s="113"/>
      <c r="BL77" s="113"/>
      <c r="BM77" s="113"/>
      <c r="BN77" s="113"/>
      <c r="BO77" s="113"/>
      <c r="BP77" s="113"/>
      <c r="BQ77" s="113"/>
      <c r="BR77" s="113"/>
      <c r="BS77" s="113"/>
      <c r="BT77" s="113"/>
      <c r="BU77" s="113"/>
      <c r="BV77" s="113"/>
      <c r="BW77" s="113"/>
      <c r="BX77" s="113"/>
      <c r="BY77" s="113"/>
      <c r="BZ77" s="113"/>
      <c r="CA77" s="113"/>
      <c r="CB77" s="113"/>
      <c r="CC77" s="113"/>
      <c r="CD77" s="113"/>
      <c r="CE77" s="113"/>
      <c r="CF77" s="113"/>
      <c r="CG77" s="113"/>
      <c r="CH77" s="113"/>
      <c r="CI77" s="113"/>
      <c r="CJ77" s="113"/>
      <c r="CK77" s="113"/>
    </row>
    <row r="78" spans="1:89" s="124" customFormat="1">
      <c r="A78" s="121">
        <f>'PENGGABUNGAN AKTIVITAS'!A77</f>
        <v>75</v>
      </c>
      <c r="B78" s="121" t="str">
        <f>'PENGGABUNGAN AKTIVITAS'!B77</f>
        <v>[1] Ujian Sooca IKD 3</v>
      </c>
      <c r="C78" s="121" t="str">
        <f>'PENGGABUNGAN AKTIVITAS'!C77</f>
        <v>P47</v>
      </c>
      <c r="D78" s="121" t="str">
        <f>'PENGGABUNGAN AKTIVITAS'!D77</f>
        <v>UA1</v>
      </c>
      <c r="E78" s="121">
        <f>'PENGGABUNGAN AKTIVITAS'!E77</f>
        <v>8</v>
      </c>
      <c r="F78" s="121">
        <f>'PENGGABUNGAN AKTIVITAS'!F77</f>
        <v>250</v>
      </c>
      <c r="G78" s="122">
        <f t="shared" si="7"/>
        <v>2000</v>
      </c>
      <c r="H78" s="123">
        <f>(G78/$G$381)*'REKAP BTL'!$C$14</f>
        <v>87478186.214669093</v>
      </c>
      <c r="I78" s="121"/>
      <c r="J78" s="123">
        <f t="shared" si="6"/>
        <v>1067067.4093031117</v>
      </c>
      <c r="K78" s="123">
        <f t="shared" si="1"/>
        <v>1067067.4093031117</v>
      </c>
      <c r="L78" s="123">
        <f t="shared" si="2"/>
        <v>1067067.4093031117</v>
      </c>
      <c r="M78" s="123">
        <f t="shared" si="3"/>
        <v>1067067.4093031117</v>
      </c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1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21"/>
      <c r="AK78" s="121"/>
      <c r="AL78" s="119">
        <f t="shared" si="4"/>
        <v>4268269.6372124469</v>
      </c>
      <c r="AM78" s="119">
        <f t="shared" si="5"/>
        <v>68843.058664716882</v>
      </c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3"/>
      <c r="BE78" s="113"/>
      <c r="BF78" s="113"/>
      <c r="BG78" s="113"/>
      <c r="BH78" s="113"/>
      <c r="BI78" s="113"/>
      <c r="BJ78" s="113"/>
      <c r="BK78" s="113"/>
      <c r="BL78" s="113"/>
      <c r="BM78" s="113"/>
      <c r="BN78" s="113"/>
      <c r="BO78" s="113"/>
      <c r="BP78" s="113"/>
      <c r="BQ78" s="113"/>
      <c r="BR78" s="113"/>
      <c r="BS78" s="113"/>
      <c r="BT78" s="113"/>
      <c r="BU78" s="113"/>
      <c r="BV78" s="113"/>
      <c r="BW78" s="113"/>
      <c r="BX78" s="113"/>
      <c r="BY78" s="113"/>
      <c r="BZ78" s="113"/>
      <c r="CA78" s="113"/>
      <c r="CB78" s="113"/>
      <c r="CC78" s="113"/>
      <c r="CD78" s="113"/>
      <c r="CE78" s="113"/>
      <c r="CF78" s="113"/>
      <c r="CG78" s="113"/>
      <c r="CH78" s="113"/>
      <c r="CI78" s="113"/>
      <c r="CJ78" s="113"/>
      <c r="CK78" s="113"/>
    </row>
    <row r="79" spans="1:89" s="124" customFormat="1">
      <c r="A79" s="121">
        <f>'PENGGABUNGAN AKTIVITAS'!A78</f>
        <v>76</v>
      </c>
      <c r="B79" s="121" t="str">
        <f>'PENGGABUNGAN AKTIVITAS'!B78</f>
        <v>[1] Ujian Perbaikan Sooca IKD 3</v>
      </c>
      <c r="C79" s="121" t="str">
        <f>'PENGGABUNGAN AKTIVITAS'!C78</f>
        <v>P48</v>
      </c>
      <c r="D79" s="121" t="str">
        <f>'PENGGABUNGAN AKTIVITAS'!D78</f>
        <v>UA1</v>
      </c>
      <c r="E79" s="121">
        <f>'PENGGABUNGAN AKTIVITAS'!E78</f>
        <v>8</v>
      </c>
      <c r="F79" s="121">
        <f>'PENGGABUNGAN AKTIVITAS'!F78</f>
        <v>125</v>
      </c>
      <c r="G79" s="122">
        <f t="shared" si="7"/>
        <v>1000</v>
      </c>
      <c r="H79" s="123">
        <f>(G79/$G$381)*'REKAP BTL'!$C$14</f>
        <v>43739093.107334547</v>
      </c>
      <c r="I79" s="121"/>
      <c r="J79" s="123">
        <f t="shared" si="6"/>
        <v>533533.70465155586</v>
      </c>
      <c r="K79" s="123">
        <f t="shared" si="1"/>
        <v>533533.70465155586</v>
      </c>
      <c r="L79" s="123">
        <f t="shared" si="2"/>
        <v>533533.70465155586</v>
      </c>
      <c r="M79" s="123">
        <f t="shared" si="3"/>
        <v>533533.70465155586</v>
      </c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19">
        <f t="shared" si="4"/>
        <v>2134134.8186062234</v>
      </c>
      <c r="AM79" s="119">
        <f t="shared" si="5"/>
        <v>34421.529332358441</v>
      </c>
      <c r="AN79" s="113"/>
      <c r="AO79" s="113"/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  <c r="BB79" s="113"/>
      <c r="BC79" s="113"/>
      <c r="BD79" s="113"/>
      <c r="BE79" s="113"/>
      <c r="BF79" s="113"/>
      <c r="BG79" s="113"/>
      <c r="BH79" s="113"/>
      <c r="BI79" s="113"/>
      <c r="BJ79" s="113"/>
      <c r="BK79" s="113"/>
      <c r="BL79" s="113"/>
      <c r="BM79" s="113"/>
      <c r="BN79" s="113"/>
      <c r="BO79" s="113"/>
      <c r="BP79" s="113"/>
      <c r="BQ79" s="113"/>
      <c r="BR79" s="113"/>
      <c r="BS79" s="113"/>
      <c r="BT79" s="113"/>
      <c r="BU79" s="113"/>
      <c r="BV79" s="113"/>
      <c r="BW79" s="113"/>
      <c r="BX79" s="113"/>
      <c r="BY79" s="113"/>
      <c r="BZ79" s="113"/>
      <c r="CA79" s="113"/>
      <c r="CB79" s="113"/>
      <c r="CC79" s="113"/>
      <c r="CD79" s="113"/>
      <c r="CE79" s="113"/>
      <c r="CF79" s="113"/>
      <c r="CG79" s="113"/>
      <c r="CH79" s="113"/>
      <c r="CI79" s="113"/>
      <c r="CJ79" s="113"/>
      <c r="CK79" s="113"/>
    </row>
    <row r="80" spans="1:89" s="124" customFormat="1">
      <c r="A80" s="121">
        <f>'PENGGABUNGAN AKTIVITAS'!A79</f>
        <v>77</v>
      </c>
      <c r="B80" s="121" t="str">
        <f>'PENGGABUNGAN AKTIVITAS'!B79</f>
        <v>[1] Ujian Sooca IKD 4-5</v>
      </c>
      <c r="C80" s="121" t="str">
        <f>'PENGGABUNGAN AKTIVITAS'!C79</f>
        <v>P49</v>
      </c>
      <c r="D80" s="121" t="str">
        <f>'PENGGABUNGAN AKTIVITAS'!D79</f>
        <v>UA1</v>
      </c>
      <c r="E80" s="121">
        <f>'PENGGABUNGAN AKTIVITAS'!E79</f>
        <v>8</v>
      </c>
      <c r="F80" s="121">
        <f>'PENGGABUNGAN AKTIVITAS'!F79</f>
        <v>250</v>
      </c>
      <c r="G80" s="122">
        <f t="shared" si="7"/>
        <v>2000</v>
      </c>
      <c r="H80" s="123">
        <f>(G80/$G$381)*'REKAP BTL'!$C$14</f>
        <v>87478186.214669093</v>
      </c>
      <c r="I80" s="121"/>
      <c r="J80" s="123">
        <f t="shared" si="6"/>
        <v>1067067.4093031117</v>
      </c>
      <c r="K80" s="123">
        <f t="shared" si="1"/>
        <v>1067067.4093031117</v>
      </c>
      <c r="L80" s="123">
        <f t="shared" si="2"/>
        <v>1067067.4093031117</v>
      </c>
      <c r="M80" s="123">
        <f t="shared" si="3"/>
        <v>1067067.4093031117</v>
      </c>
      <c r="N80" s="121"/>
      <c r="O80" s="121"/>
      <c r="P80" s="121"/>
      <c r="Q80" s="121"/>
      <c r="R80" s="121"/>
      <c r="S80" s="121"/>
      <c r="T80" s="121"/>
      <c r="U80" s="121"/>
      <c r="V80" s="121"/>
      <c r="W80" s="121"/>
      <c r="X80" s="121"/>
      <c r="Y80" s="121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21"/>
      <c r="AK80" s="121"/>
      <c r="AL80" s="119">
        <f t="shared" si="4"/>
        <v>4268269.6372124469</v>
      </c>
      <c r="AM80" s="119">
        <f t="shared" si="5"/>
        <v>68843.058664716882</v>
      </c>
      <c r="AN80" s="113"/>
      <c r="AO80" s="113"/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  <c r="BB80" s="113"/>
      <c r="BC80" s="113"/>
      <c r="BD80" s="113"/>
      <c r="BE80" s="113"/>
      <c r="BF80" s="113"/>
      <c r="BG80" s="113"/>
      <c r="BH80" s="113"/>
      <c r="BI80" s="113"/>
      <c r="BJ80" s="113"/>
      <c r="BK80" s="113"/>
      <c r="BL80" s="113"/>
      <c r="BM80" s="113"/>
      <c r="BN80" s="113"/>
      <c r="BO80" s="113"/>
      <c r="BP80" s="113"/>
      <c r="BQ80" s="113"/>
      <c r="BR80" s="113"/>
      <c r="BS80" s="113"/>
      <c r="BT80" s="113"/>
      <c r="BU80" s="113"/>
      <c r="BV80" s="113"/>
      <c r="BW80" s="113"/>
      <c r="BX80" s="113"/>
      <c r="BY80" s="113"/>
      <c r="BZ80" s="113"/>
      <c r="CA80" s="113"/>
      <c r="CB80" s="113"/>
      <c r="CC80" s="113"/>
      <c r="CD80" s="113"/>
      <c r="CE80" s="113"/>
      <c r="CF80" s="113"/>
      <c r="CG80" s="113"/>
      <c r="CH80" s="113"/>
      <c r="CI80" s="113"/>
      <c r="CJ80" s="113"/>
      <c r="CK80" s="113"/>
    </row>
    <row r="81" spans="1:89" s="124" customFormat="1">
      <c r="A81" s="121">
        <f>'PENGGABUNGAN AKTIVITAS'!A80</f>
        <v>78</v>
      </c>
      <c r="B81" s="121" t="str">
        <f>'PENGGABUNGAN AKTIVITAS'!B80</f>
        <v>[1] Ujian Perbaikan Sooca IKD 4-5</v>
      </c>
      <c r="C81" s="121" t="str">
        <f>'PENGGABUNGAN AKTIVITAS'!C80</f>
        <v>P50</v>
      </c>
      <c r="D81" s="121" t="str">
        <f>'PENGGABUNGAN AKTIVITAS'!D80</f>
        <v>UA1</v>
      </c>
      <c r="E81" s="121">
        <f>'PENGGABUNGAN AKTIVITAS'!E80</f>
        <v>8</v>
      </c>
      <c r="F81" s="121">
        <f>'PENGGABUNGAN AKTIVITAS'!F80</f>
        <v>125</v>
      </c>
      <c r="G81" s="122">
        <f t="shared" si="7"/>
        <v>1000</v>
      </c>
      <c r="H81" s="123">
        <f>(G81/$G$381)*'REKAP BTL'!$C$14</f>
        <v>43739093.107334547</v>
      </c>
      <c r="I81" s="121"/>
      <c r="J81" s="123">
        <f t="shared" si="6"/>
        <v>533533.70465155586</v>
      </c>
      <c r="K81" s="123">
        <f t="shared" si="1"/>
        <v>533533.70465155586</v>
      </c>
      <c r="L81" s="123">
        <f t="shared" si="2"/>
        <v>533533.70465155586</v>
      </c>
      <c r="M81" s="123">
        <f t="shared" si="3"/>
        <v>533533.70465155586</v>
      </c>
      <c r="N81" s="121"/>
      <c r="O81" s="121"/>
      <c r="P81" s="121"/>
      <c r="Q81" s="121"/>
      <c r="R81" s="121"/>
      <c r="S81" s="121"/>
      <c r="T81" s="121"/>
      <c r="U81" s="121"/>
      <c r="V81" s="121"/>
      <c r="W81" s="121"/>
      <c r="X81" s="121"/>
      <c r="Y81" s="121"/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21"/>
      <c r="AK81" s="121"/>
      <c r="AL81" s="119">
        <f t="shared" si="4"/>
        <v>2134134.8186062234</v>
      </c>
      <c r="AM81" s="119">
        <f t="shared" si="5"/>
        <v>34421.529332358441</v>
      </c>
      <c r="AN81" s="113"/>
      <c r="AO81" s="113"/>
      <c r="AP81" s="113"/>
      <c r="AQ81" s="113"/>
      <c r="AR81" s="113"/>
      <c r="AS81" s="113"/>
      <c r="AT81" s="113"/>
      <c r="AU81" s="113"/>
      <c r="AV81" s="113"/>
      <c r="AW81" s="113"/>
      <c r="AX81" s="113"/>
      <c r="AY81" s="113"/>
      <c r="AZ81" s="113"/>
      <c r="BA81" s="113"/>
      <c r="BB81" s="113"/>
      <c r="BC81" s="113"/>
      <c r="BD81" s="113"/>
      <c r="BE81" s="113"/>
      <c r="BF81" s="113"/>
      <c r="BG81" s="113"/>
      <c r="BH81" s="113"/>
      <c r="BI81" s="113"/>
      <c r="BJ81" s="113"/>
      <c r="BK81" s="113"/>
      <c r="BL81" s="113"/>
      <c r="BM81" s="113"/>
      <c r="BN81" s="113"/>
      <c r="BO81" s="113"/>
      <c r="BP81" s="113"/>
      <c r="BQ81" s="113"/>
      <c r="BR81" s="113"/>
      <c r="BS81" s="113"/>
      <c r="BT81" s="113"/>
      <c r="BU81" s="113"/>
      <c r="BV81" s="113"/>
      <c r="BW81" s="113"/>
      <c r="BX81" s="113"/>
      <c r="BY81" s="113"/>
      <c r="BZ81" s="113"/>
      <c r="CA81" s="113"/>
      <c r="CB81" s="113"/>
      <c r="CC81" s="113"/>
      <c r="CD81" s="113"/>
      <c r="CE81" s="113"/>
      <c r="CF81" s="113"/>
      <c r="CG81" s="113"/>
      <c r="CH81" s="113"/>
      <c r="CI81" s="113"/>
      <c r="CJ81" s="113"/>
      <c r="CK81" s="113"/>
    </row>
    <row r="82" spans="1:89" s="124" customFormat="1">
      <c r="A82" s="121">
        <f>'PENGGABUNGAN AKTIVITAS'!A81</f>
        <v>79</v>
      </c>
      <c r="B82" s="121" t="str">
        <f>'PENGGABUNGAN AKTIVITAS'!B81</f>
        <v>[1] Ujian Praktikum Anatomi</v>
      </c>
      <c r="C82" s="121" t="str">
        <f>'PENGGABUNGAN AKTIVITAS'!C81</f>
        <v>P51</v>
      </c>
      <c r="D82" s="121" t="str">
        <f>'PENGGABUNGAN AKTIVITAS'!D81</f>
        <v>UA1</v>
      </c>
      <c r="E82" s="121">
        <f>'PENGGABUNGAN AKTIVITAS'!E81</f>
        <v>3</v>
      </c>
      <c r="F82" s="121">
        <f>'PENGGABUNGAN AKTIVITAS'!F81</f>
        <v>250</v>
      </c>
      <c r="G82" s="122">
        <f t="shared" si="7"/>
        <v>750</v>
      </c>
      <c r="H82" s="123">
        <f>(G82/$G$381)*'REKAP BTL'!$C$14</f>
        <v>32804319.830500912</v>
      </c>
      <c r="I82" s="121"/>
      <c r="J82" s="123">
        <f t="shared" si="6"/>
        <v>400150.27848866687</v>
      </c>
      <c r="K82" s="123">
        <f t="shared" si="1"/>
        <v>400150.27848866687</v>
      </c>
      <c r="L82" s="123">
        <f t="shared" si="2"/>
        <v>400150.27848866687</v>
      </c>
      <c r="M82" s="123">
        <f t="shared" si="3"/>
        <v>400150.27848866687</v>
      </c>
      <c r="N82" s="121"/>
      <c r="O82" s="121"/>
      <c r="P82" s="121"/>
      <c r="Q82" s="121"/>
      <c r="R82" s="121"/>
      <c r="S82" s="121"/>
      <c r="T82" s="121"/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21"/>
      <c r="AK82" s="121"/>
      <c r="AL82" s="119">
        <f t="shared" si="4"/>
        <v>1600601.1139546675</v>
      </c>
      <c r="AM82" s="119">
        <f t="shared" si="5"/>
        <v>25816.146999268829</v>
      </c>
      <c r="AN82" s="113"/>
      <c r="AO82" s="113"/>
      <c r="AP82" s="113"/>
      <c r="AQ82" s="113"/>
      <c r="AR82" s="113"/>
      <c r="AS82" s="113"/>
      <c r="AT82" s="113"/>
      <c r="AU82" s="113"/>
      <c r="AV82" s="113"/>
      <c r="AW82" s="113"/>
      <c r="AX82" s="113"/>
      <c r="AY82" s="113"/>
      <c r="AZ82" s="113"/>
      <c r="BA82" s="113"/>
      <c r="BB82" s="113"/>
      <c r="BC82" s="113"/>
      <c r="BD82" s="113"/>
      <c r="BE82" s="113"/>
      <c r="BF82" s="113"/>
      <c r="BG82" s="113"/>
      <c r="BH82" s="113"/>
      <c r="BI82" s="113"/>
      <c r="BJ82" s="113"/>
      <c r="BK82" s="113"/>
      <c r="BL82" s="113"/>
      <c r="BM82" s="113"/>
      <c r="BN82" s="113"/>
      <c r="BO82" s="113"/>
      <c r="BP82" s="113"/>
      <c r="BQ82" s="113"/>
      <c r="BR82" s="113"/>
      <c r="BS82" s="113"/>
      <c r="BT82" s="113"/>
      <c r="BU82" s="113"/>
      <c r="BV82" s="113"/>
      <c r="BW82" s="113"/>
      <c r="BX82" s="113"/>
      <c r="BY82" s="113"/>
      <c r="BZ82" s="113"/>
      <c r="CA82" s="113"/>
      <c r="CB82" s="113"/>
      <c r="CC82" s="113"/>
      <c r="CD82" s="113"/>
      <c r="CE82" s="113"/>
      <c r="CF82" s="113"/>
      <c r="CG82" s="113"/>
      <c r="CH82" s="113"/>
      <c r="CI82" s="113"/>
      <c r="CJ82" s="113"/>
      <c r="CK82" s="113"/>
    </row>
    <row r="83" spans="1:89" s="124" customFormat="1">
      <c r="A83" s="121">
        <f>'PENGGABUNGAN AKTIVITAS'!A82</f>
        <v>80</v>
      </c>
      <c r="B83" s="121" t="str">
        <f>'PENGGABUNGAN AKTIVITAS'!B82</f>
        <v>[1] Ujian Praktikum Histologi</v>
      </c>
      <c r="C83" s="121" t="str">
        <f>'PENGGABUNGAN AKTIVITAS'!C82</f>
        <v>P52</v>
      </c>
      <c r="D83" s="121" t="str">
        <f>'PENGGABUNGAN AKTIVITAS'!D82</f>
        <v>UA1</v>
      </c>
      <c r="E83" s="121">
        <f>'PENGGABUNGAN AKTIVITAS'!E82</f>
        <v>3</v>
      </c>
      <c r="F83" s="121">
        <f>'PENGGABUNGAN AKTIVITAS'!F82</f>
        <v>250</v>
      </c>
      <c r="G83" s="122">
        <f t="shared" si="7"/>
        <v>750</v>
      </c>
      <c r="H83" s="123">
        <f>(G83/$G$381)*'REKAP BTL'!$C$14</f>
        <v>32804319.830500912</v>
      </c>
      <c r="I83" s="121"/>
      <c r="J83" s="123">
        <f t="shared" si="6"/>
        <v>400150.27848866687</v>
      </c>
      <c r="K83" s="123">
        <f t="shared" si="1"/>
        <v>400150.27848866687</v>
      </c>
      <c r="L83" s="123">
        <f t="shared" si="2"/>
        <v>400150.27848866687</v>
      </c>
      <c r="M83" s="123">
        <f t="shared" si="3"/>
        <v>400150.27848866687</v>
      </c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121"/>
      <c r="AL83" s="119">
        <f t="shared" si="4"/>
        <v>1600601.1139546675</v>
      </c>
      <c r="AM83" s="119">
        <f t="shared" si="5"/>
        <v>25816.146999268829</v>
      </c>
      <c r="AN83" s="113"/>
      <c r="AO83" s="113"/>
      <c r="AP83" s="113"/>
      <c r="AQ83" s="113"/>
      <c r="AR83" s="113"/>
      <c r="AS83" s="113"/>
      <c r="AT83" s="113"/>
      <c r="AU83" s="113"/>
      <c r="AV83" s="113"/>
      <c r="AW83" s="113"/>
      <c r="AX83" s="113"/>
      <c r="AY83" s="113"/>
      <c r="AZ83" s="113"/>
      <c r="BA83" s="113"/>
      <c r="BB83" s="113"/>
      <c r="BC83" s="113"/>
      <c r="BD83" s="113"/>
      <c r="BE83" s="113"/>
      <c r="BF83" s="113"/>
      <c r="BG83" s="113"/>
      <c r="BH83" s="113"/>
      <c r="BI83" s="113"/>
      <c r="BJ83" s="113"/>
      <c r="BK83" s="113"/>
      <c r="BL83" s="113"/>
      <c r="BM83" s="113"/>
      <c r="BN83" s="113"/>
      <c r="BO83" s="113"/>
      <c r="BP83" s="113"/>
      <c r="BQ83" s="113"/>
      <c r="BR83" s="113"/>
      <c r="BS83" s="113"/>
      <c r="BT83" s="113"/>
      <c r="BU83" s="113"/>
      <c r="BV83" s="113"/>
      <c r="BW83" s="113"/>
      <c r="BX83" s="113"/>
      <c r="BY83" s="113"/>
      <c r="BZ83" s="113"/>
      <c r="CA83" s="113"/>
      <c r="CB83" s="113"/>
      <c r="CC83" s="113"/>
      <c r="CD83" s="113"/>
      <c r="CE83" s="113"/>
      <c r="CF83" s="113"/>
      <c r="CG83" s="113"/>
      <c r="CH83" s="113"/>
      <c r="CI83" s="113"/>
      <c r="CJ83" s="113"/>
      <c r="CK83" s="113"/>
    </row>
    <row r="84" spans="1:89" s="124" customFormat="1">
      <c r="A84" s="121">
        <f>'PENGGABUNGAN AKTIVITAS'!A83</f>
        <v>81</v>
      </c>
      <c r="B84" s="121" t="str">
        <f>'PENGGABUNGAN AKTIVITAS'!B83</f>
        <v>[1] Ujian Ketrampilan Medik</v>
      </c>
      <c r="C84" s="121" t="str">
        <f>'PENGGABUNGAN AKTIVITAS'!C83</f>
        <v>P53</v>
      </c>
      <c r="D84" s="121" t="str">
        <f>'PENGGABUNGAN AKTIVITAS'!D83</f>
        <v>UA1</v>
      </c>
      <c r="E84" s="121">
        <f>'PENGGABUNGAN AKTIVITAS'!E83</f>
        <v>8</v>
      </c>
      <c r="F84" s="121">
        <f>'PENGGABUNGAN AKTIVITAS'!F83</f>
        <v>250</v>
      </c>
      <c r="G84" s="122">
        <f t="shared" si="7"/>
        <v>2000</v>
      </c>
      <c r="H84" s="123">
        <f>(G84/$G$381)*'REKAP BTL'!$C$14</f>
        <v>87478186.214669093</v>
      </c>
      <c r="I84" s="121"/>
      <c r="J84" s="123">
        <f t="shared" si="6"/>
        <v>1067067.4093031117</v>
      </c>
      <c r="K84" s="123">
        <f t="shared" si="1"/>
        <v>1067067.4093031117</v>
      </c>
      <c r="L84" s="123">
        <f t="shared" si="2"/>
        <v>1067067.4093031117</v>
      </c>
      <c r="M84" s="123">
        <f t="shared" si="3"/>
        <v>1067067.4093031117</v>
      </c>
      <c r="N84" s="121"/>
      <c r="O84" s="121"/>
      <c r="P84" s="121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  <c r="AI84" s="121"/>
      <c r="AJ84" s="121"/>
      <c r="AK84" s="121"/>
      <c r="AL84" s="119">
        <f t="shared" si="4"/>
        <v>4268269.6372124469</v>
      </c>
      <c r="AM84" s="119">
        <f t="shared" si="5"/>
        <v>68843.058664716882</v>
      </c>
      <c r="AN84" s="113"/>
      <c r="AO84" s="113"/>
      <c r="AP84" s="113"/>
      <c r="AQ84" s="113"/>
      <c r="AR84" s="113"/>
      <c r="AS84" s="113"/>
      <c r="AT84" s="113"/>
      <c r="AU84" s="113"/>
      <c r="AV84" s="113"/>
      <c r="AW84" s="113"/>
      <c r="AX84" s="113"/>
      <c r="AY84" s="113"/>
      <c r="AZ84" s="113"/>
      <c r="BA84" s="113"/>
      <c r="BB84" s="113"/>
      <c r="BC84" s="113"/>
      <c r="BD84" s="113"/>
      <c r="BE84" s="113"/>
      <c r="BF84" s="113"/>
      <c r="BG84" s="113"/>
      <c r="BH84" s="113"/>
      <c r="BI84" s="113"/>
      <c r="BJ84" s="113"/>
      <c r="BK84" s="113"/>
      <c r="BL84" s="113"/>
      <c r="BM84" s="113"/>
      <c r="BN84" s="113"/>
      <c r="BO84" s="113"/>
      <c r="BP84" s="113"/>
      <c r="BQ84" s="113"/>
      <c r="BR84" s="113"/>
      <c r="BS84" s="113"/>
      <c r="BT84" s="113"/>
      <c r="BU84" s="113"/>
      <c r="BV84" s="113"/>
      <c r="BW84" s="113"/>
      <c r="BX84" s="113"/>
      <c r="BY84" s="113"/>
      <c r="BZ84" s="113"/>
      <c r="CA84" s="113"/>
      <c r="CB84" s="113"/>
      <c r="CC84" s="113"/>
      <c r="CD84" s="113"/>
      <c r="CE84" s="113"/>
      <c r="CF84" s="113"/>
      <c r="CG84" s="113"/>
      <c r="CH84" s="113"/>
      <c r="CI84" s="113"/>
      <c r="CJ84" s="113"/>
      <c r="CK84" s="113"/>
    </row>
    <row r="85" spans="1:89" s="124" customFormat="1">
      <c r="A85" s="121">
        <f>'PENGGABUNGAN AKTIVITAS'!A84</f>
        <v>82</v>
      </c>
      <c r="B85" s="121" t="str">
        <f>'PENGGABUNGAN AKTIVITAS'!B84</f>
        <v>[1] Ujian Perbaikan Tramed</v>
      </c>
      <c r="C85" s="121" t="str">
        <f>'PENGGABUNGAN AKTIVITAS'!C84</f>
        <v>P54</v>
      </c>
      <c r="D85" s="121" t="str">
        <f>'PENGGABUNGAN AKTIVITAS'!D84</f>
        <v>UA1</v>
      </c>
      <c r="E85" s="121">
        <f>'PENGGABUNGAN AKTIVITAS'!E84</f>
        <v>8</v>
      </c>
      <c r="F85" s="121">
        <f>'PENGGABUNGAN AKTIVITAS'!F84</f>
        <v>125</v>
      </c>
      <c r="G85" s="122">
        <f t="shared" si="7"/>
        <v>1000</v>
      </c>
      <c r="H85" s="123">
        <f>(G85/$G$381)*'REKAP BTL'!$C$14</f>
        <v>43739093.107334547</v>
      </c>
      <c r="I85" s="121"/>
      <c r="J85" s="123">
        <f t="shared" si="6"/>
        <v>533533.70465155586</v>
      </c>
      <c r="K85" s="123">
        <f t="shared" si="1"/>
        <v>533533.70465155586</v>
      </c>
      <c r="L85" s="123">
        <f t="shared" si="2"/>
        <v>533533.70465155586</v>
      </c>
      <c r="M85" s="123">
        <f t="shared" si="3"/>
        <v>533533.70465155586</v>
      </c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K85" s="121"/>
      <c r="AL85" s="119">
        <f t="shared" si="4"/>
        <v>2134134.8186062234</v>
      </c>
      <c r="AM85" s="119">
        <f t="shared" si="5"/>
        <v>34421.529332358441</v>
      </c>
      <c r="AN85" s="113"/>
      <c r="AO85" s="113"/>
      <c r="AP85" s="113"/>
      <c r="AQ85" s="113"/>
      <c r="AR85" s="113"/>
      <c r="AS85" s="113"/>
      <c r="AT85" s="113"/>
      <c r="AU85" s="113"/>
      <c r="AV85" s="113"/>
      <c r="AW85" s="113"/>
      <c r="AX85" s="113"/>
      <c r="AY85" s="113"/>
      <c r="AZ85" s="113"/>
      <c r="BA85" s="113"/>
      <c r="BB85" s="113"/>
      <c r="BC85" s="113"/>
      <c r="BD85" s="113"/>
      <c r="BE85" s="113"/>
      <c r="BF85" s="113"/>
      <c r="BG85" s="113"/>
      <c r="BH85" s="113"/>
      <c r="BI85" s="113"/>
      <c r="BJ85" s="113"/>
      <c r="BK85" s="113"/>
      <c r="BL85" s="113"/>
      <c r="BM85" s="113"/>
      <c r="BN85" s="113"/>
      <c r="BO85" s="113"/>
      <c r="BP85" s="113"/>
      <c r="BQ85" s="113"/>
      <c r="BR85" s="113"/>
      <c r="BS85" s="113"/>
      <c r="BT85" s="113"/>
      <c r="BU85" s="113"/>
      <c r="BV85" s="113"/>
      <c r="BW85" s="113"/>
      <c r="BX85" s="113"/>
      <c r="BY85" s="113"/>
      <c r="BZ85" s="113"/>
      <c r="CA85" s="113"/>
      <c r="CB85" s="113"/>
      <c r="CC85" s="113"/>
      <c r="CD85" s="113"/>
      <c r="CE85" s="113"/>
      <c r="CF85" s="113"/>
      <c r="CG85" s="113"/>
      <c r="CH85" s="113"/>
      <c r="CI85" s="113"/>
      <c r="CJ85" s="113"/>
      <c r="CK85" s="113"/>
    </row>
    <row r="86" spans="1:89" s="124" customFormat="1">
      <c r="A86" s="121">
        <f>'PENGGABUNGAN AKTIVITAS'!A85</f>
        <v>83</v>
      </c>
      <c r="B86" s="121" t="str">
        <f>'PENGGABUNGAN AKTIVITAS'!B85</f>
        <v>[1] UTS B. Inggris</v>
      </c>
      <c r="C86" s="121" t="str">
        <f>'PENGGABUNGAN AKTIVITAS'!C85</f>
        <v>P55</v>
      </c>
      <c r="D86" s="121" t="str">
        <f>'PENGGABUNGAN AKTIVITAS'!D85</f>
        <v>UA1</v>
      </c>
      <c r="E86" s="121">
        <f>'PENGGABUNGAN AKTIVITAS'!E85</f>
        <v>2</v>
      </c>
      <c r="F86" s="121">
        <f>'PENGGABUNGAN AKTIVITAS'!F85</f>
        <v>250</v>
      </c>
      <c r="G86" s="122">
        <f t="shared" si="7"/>
        <v>500</v>
      </c>
      <c r="H86" s="123">
        <f>(G86/$G$381)*'REKAP BTL'!$C$14</f>
        <v>21869546.553667273</v>
      </c>
      <c r="I86" s="121"/>
      <c r="J86" s="123">
        <f t="shared" si="6"/>
        <v>266766.85232577793</v>
      </c>
      <c r="K86" s="123">
        <f t="shared" si="1"/>
        <v>266766.85232577793</v>
      </c>
      <c r="L86" s="123">
        <f t="shared" si="2"/>
        <v>266766.85232577793</v>
      </c>
      <c r="M86" s="123">
        <f t="shared" si="3"/>
        <v>266766.85232577793</v>
      </c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  <c r="AF86" s="121"/>
      <c r="AG86" s="121"/>
      <c r="AH86" s="121"/>
      <c r="AI86" s="121"/>
      <c r="AJ86" s="121"/>
      <c r="AK86" s="121"/>
      <c r="AL86" s="119">
        <f t="shared" si="4"/>
        <v>1067067.4093031117</v>
      </c>
      <c r="AM86" s="119">
        <f t="shared" si="5"/>
        <v>17210.764666179221</v>
      </c>
      <c r="AN86" s="113"/>
      <c r="AO86" s="113"/>
      <c r="AP86" s="113"/>
      <c r="AQ86" s="113"/>
      <c r="AR86" s="113"/>
      <c r="AS86" s="113"/>
      <c r="AT86" s="113"/>
      <c r="AU86" s="113"/>
      <c r="AV86" s="113"/>
      <c r="AW86" s="113"/>
      <c r="AX86" s="113"/>
      <c r="AY86" s="113"/>
      <c r="AZ86" s="113"/>
      <c r="BA86" s="113"/>
      <c r="BB86" s="113"/>
      <c r="BC86" s="113"/>
      <c r="BD86" s="113"/>
      <c r="BE86" s="113"/>
      <c r="BF86" s="113"/>
      <c r="BG86" s="113"/>
      <c r="BH86" s="113"/>
      <c r="BI86" s="113"/>
      <c r="BJ86" s="113"/>
      <c r="BK86" s="113"/>
      <c r="BL86" s="113"/>
      <c r="BM86" s="113"/>
      <c r="BN86" s="113"/>
      <c r="BO86" s="113"/>
      <c r="BP86" s="113"/>
      <c r="BQ86" s="113"/>
      <c r="BR86" s="113"/>
      <c r="BS86" s="113"/>
      <c r="BT86" s="113"/>
      <c r="BU86" s="113"/>
      <c r="BV86" s="113"/>
      <c r="BW86" s="113"/>
      <c r="BX86" s="113"/>
      <c r="BY86" s="113"/>
      <c r="BZ86" s="113"/>
      <c r="CA86" s="113"/>
      <c r="CB86" s="113"/>
      <c r="CC86" s="113"/>
      <c r="CD86" s="113"/>
      <c r="CE86" s="113"/>
      <c r="CF86" s="113"/>
      <c r="CG86" s="113"/>
      <c r="CH86" s="113"/>
      <c r="CI86" s="113"/>
      <c r="CJ86" s="113"/>
      <c r="CK86" s="113"/>
    </row>
    <row r="87" spans="1:89" s="124" customFormat="1">
      <c r="A87" s="121">
        <f>'PENGGABUNGAN AKTIVITAS'!A86</f>
        <v>84</v>
      </c>
      <c r="B87" s="121" t="str">
        <f>'PENGGABUNGAN AKTIVITAS'!B86</f>
        <v>[1] UTS Pancasila</v>
      </c>
      <c r="C87" s="121" t="str">
        <f>'PENGGABUNGAN AKTIVITAS'!C86</f>
        <v>P56</v>
      </c>
      <c r="D87" s="121" t="str">
        <f>'PENGGABUNGAN AKTIVITAS'!D86</f>
        <v>UA1</v>
      </c>
      <c r="E87" s="121">
        <f>'PENGGABUNGAN AKTIVITAS'!E86</f>
        <v>2</v>
      </c>
      <c r="F87" s="121">
        <f>'PENGGABUNGAN AKTIVITAS'!F86</f>
        <v>250</v>
      </c>
      <c r="G87" s="122">
        <f t="shared" si="7"/>
        <v>500</v>
      </c>
      <c r="H87" s="123">
        <f>(G87/$G$381)*'REKAP BTL'!$C$14</f>
        <v>21869546.553667273</v>
      </c>
      <c r="I87" s="121"/>
      <c r="J87" s="123">
        <f t="shared" si="6"/>
        <v>266766.85232577793</v>
      </c>
      <c r="K87" s="123">
        <f t="shared" si="1"/>
        <v>266766.85232577793</v>
      </c>
      <c r="L87" s="123">
        <f t="shared" si="2"/>
        <v>266766.85232577793</v>
      </c>
      <c r="M87" s="123">
        <f t="shared" si="3"/>
        <v>266766.85232577793</v>
      </c>
      <c r="N87" s="121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  <c r="AI87" s="121"/>
      <c r="AJ87" s="121"/>
      <c r="AK87" s="121"/>
      <c r="AL87" s="119">
        <f t="shared" si="4"/>
        <v>1067067.4093031117</v>
      </c>
      <c r="AM87" s="119">
        <f t="shared" si="5"/>
        <v>17210.764666179221</v>
      </c>
      <c r="AN87" s="113"/>
      <c r="AO87" s="113"/>
      <c r="AP87" s="113"/>
      <c r="AQ87" s="113"/>
      <c r="AR87" s="113"/>
      <c r="AS87" s="113"/>
      <c r="AT87" s="113"/>
      <c r="AU87" s="113"/>
      <c r="AV87" s="113"/>
      <c r="AW87" s="113"/>
      <c r="AX87" s="113"/>
      <c r="AY87" s="113"/>
      <c r="AZ87" s="113"/>
      <c r="BA87" s="113"/>
      <c r="BB87" s="113"/>
      <c r="BC87" s="113"/>
      <c r="BD87" s="113"/>
      <c r="BE87" s="113"/>
      <c r="BF87" s="113"/>
      <c r="BG87" s="113"/>
      <c r="BH87" s="113"/>
      <c r="BI87" s="113"/>
      <c r="BJ87" s="113"/>
      <c r="BK87" s="113"/>
      <c r="BL87" s="113"/>
      <c r="BM87" s="113"/>
      <c r="BN87" s="113"/>
      <c r="BO87" s="113"/>
      <c r="BP87" s="113"/>
      <c r="BQ87" s="113"/>
      <c r="BR87" s="113"/>
      <c r="BS87" s="113"/>
      <c r="BT87" s="113"/>
      <c r="BU87" s="113"/>
      <c r="BV87" s="113"/>
      <c r="BW87" s="113"/>
      <c r="BX87" s="113"/>
      <c r="BY87" s="113"/>
      <c r="BZ87" s="113"/>
      <c r="CA87" s="113"/>
      <c r="CB87" s="113"/>
      <c r="CC87" s="113"/>
      <c r="CD87" s="113"/>
      <c r="CE87" s="113"/>
      <c r="CF87" s="113"/>
      <c r="CG87" s="113"/>
      <c r="CH87" s="113"/>
      <c r="CI87" s="113"/>
      <c r="CJ87" s="113"/>
      <c r="CK87" s="113"/>
    </row>
    <row r="88" spans="1:89" s="124" customFormat="1">
      <c r="A88" s="121">
        <f>'PENGGABUNGAN AKTIVITAS'!A87</f>
        <v>85</v>
      </c>
      <c r="B88" s="121" t="str">
        <f>'PENGGABUNGAN AKTIVITAS'!B87</f>
        <v>[1] UTS Agama</v>
      </c>
      <c r="C88" s="121" t="str">
        <f>'PENGGABUNGAN AKTIVITAS'!C87</f>
        <v>P57</v>
      </c>
      <c r="D88" s="121" t="str">
        <f>'PENGGABUNGAN AKTIVITAS'!D87</f>
        <v>UA1</v>
      </c>
      <c r="E88" s="121">
        <f>'PENGGABUNGAN AKTIVITAS'!E87</f>
        <v>2</v>
      </c>
      <c r="F88" s="121">
        <f>'PENGGABUNGAN AKTIVITAS'!F87</f>
        <v>250</v>
      </c>
      <c r="G88" s="122">
        <f t="shared" si="7"/>
        <v>500</v>
      </c>
      <c r="H88" s="123">
        <f>(G88/$G$381)*'REKAP BTL'!$C$14</f>
        <v>21869546.553667273</v>
      </c>
      <c r="I88" s="121"/>
      <c r="J88" s="123">
        <f t="shared" si="6"/>
        <v>266766.85232577793</v>
      </c>
      <c r="K88" s="123">
        <f t="shared" si="1"/>
        <v>266766.85232577793</v>
      </c>
      <c r="L88" s="123">
        <f t="shared" si="2"/>
        <v>266766.85232577793</v>
      </c>
      <c r="M88" s="123">
        <f t="shared" si="3"/>
        <v>266766.85232577793</v>
      </c>
      <c r="N88" s="121"/>
      <c r="O88" s="121"/>
      <c r="P88" s="121"/>
      <c r="Q88" s="121"/>
      <c r="R88" s="121"/>
      <c r="S88" s="121"/>
      <c r="T88" s="121"/>
      <c r="U88" s="121"/>
      <c r="V88" s="121"/>
      <c r="W88" s="121"/>
      <c r="X88" s="121"/>
      <c r="Y88" s="121"/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21"/>
      <c r="AK88" s="121"/>
      <c r="AL88" s="119">
        <f t="shared" si="4"/>
        <v>1067067.4093031117</v>
      </c>
      <c r="AM88" s="119">
        <f t="shared" si="5"/>
        <v>17210.764666179221</v>
      </c>
      <c r="AN88" s="113"/>
      <c r="AO88" s="113"/>
      <c r="AP88" s="113"/>
      <c r="AQ88" s="113"/>
      <c r="AR88" s="113"/>
      <c r="AS88" s="113"/>
      <c r="AT88" s="113"/>
      <c r="AU88" s="113"/>
      <c r="AV88" s="113"/>
      <c r="AW88" s="113"/>
      <c r="AX88" s="113"/>
      <c r="AY88" s="113"/>
      <c r="AZ88" s="113"/>
      <c r="BA88" s="113"/>
      <c r="BB88" s="113"/>
      <c r="BC88" s="113"/>
      <c r="BD88" s="113"/>
      <c r="BE88" s="113"/>
      <c r="BF88" s="113"/>
      <c r="BG88" s="113"/>
      <c r="BH88" s="113"/>
      <c r="BI88" s="113"/>
      <c r="BJ88" s="113"/>
      <c r="BK88" s="113"/>
      <c r="BL88" s="113"/>
      <c r="BM88" s="113"/>
      <c r="BN88" s="113"/>
      <c r="BO88" s="113"/>
      <c r="BP88" s="113"/>
      <c r="BQ88" s="113"/>
      <c r="BR88" s="113"/>
      <c r="BS88" s="113"/>
      <c r="BT88" s="113"/>
      <c r="BU88" s="113"/>
      <c r="BV88" s="113"/>
      <c r="BW88" s="113"/>
      <c r="BX88" s="113"/>
      <c r="BY88" s="113"/>
      <c r="BZ88" s="113"/>
      <c r="CA88" s="113"/>
      <c r="CB88" s="113"/>
      <c r="CC88" s="113"/>
      <c r="CD88" s="113"/>
      <c r="CE88" s="113"/>
      <c r="CF88" s="113"/>
      <c r="CG88" s="113"/>
      <c r="CH88" s="113"/>
      <c r="CI88" s="113"/>
      <c r="CJ88" s="113"/>
      <c r="CK88" s="113"/>
    </row>
    <row r="89" spans="1:89" s="124" customFormat="1">
      <c r="A89" s="121">
        <f>'PENGGABUNGAN AKTIVITAS'!A88</f>
        <v>86</v>
      </c>
      <c r="B89" s="121" t="str">
        <f>'PENGGABUNGAN AKTIVITAS'!B88</f>
        <v>[1] UTS BHK</v>
      </c>
      <c r="C89" s="121" t="str">
        <f>'PENGGABUNGAN AKTIVITAS'!C88</f>
        <v>P58</v>
      </c>
      <c r="D89" s="121" t="str">
        <f>'PENGGABUNGAN AKTIVITAS'!D88</f>
        <v>UA1</v>
      </c>
      <c r="E89" s="121">
        <f>'PENGGABUNGAN AKTIVITAS'!E88</f>
        <v>2</v>
      </c>
      <c r="F89" s="121">
        <f>'PENGGABUNGAN AKTIVITAS'!F88</f>
        <v>250</v>
      </c>
      <c r="G89" s="122">
        <f t="shared" si="7"/>
        <v>500</v>
      </c>
      <c r="H89" s="123">
        <f>(G89/$G$381)*'REKAP BTL'!$C$14</f>
        <v>21869546.553667273</v>
      </c>
      <c r="I89" s="121"/>
      <c r="J89" s="123">
        <f t="shared" si="6"/>
        <v>266766.85232577793</v>
      </c>
      <c r="K89" s="123">
        <f t="shared" si="1"/>
        <v>266766.85232577793</v>
      </c>
      <c r="L89" s="123">
        <f t="shared" si="2"/>
        <v>266766.85232577793</v>
      </c>
      <c r="M89" s="123">
        <f t="shared" si="3"/>
        <v>266766.85232577793</v>
      </c>
      <c r="N89" s="121"/>
      <c r="O89" s="121"/>
      <c r="P89" s="121"/>
      <c r="Q89" s="121"/>
      <c r="R89" s="121"/>
      <c r="S89" s="121"/>
      <c r="T89" s="121"/>
      <c r="U89" s="121"/>
      <c r="V89" s="121"/>
      <c r="W89" s="121"/>
      <c r="X89" s="121"/>
      <c r="Y89" s="121"/>
      <c r="Z89" s="121"/>
      <c r="AA89" s="121"/>
      <c r="AB89" s="121"/>
      <c r="AC89" s="121"/>
      <c r="AD89" s="121"/>
      <c r="AE89" s="121"/>
      <c r="AF89" s="121"/>
      <c r="AG89" s="121"/>
      <c r="AH89" s="121"/>
      <c r="AI89" s="121"/>
      <c r="AJ89" s="121"/>
      <c r="AK89" s="121"/>
      <c r="AL89" s="119">
        <f t="shared" si="4"/>
        <v>1067067.4093031117</v>
      </c>
      <c r="AM89" s="119">
        <f t="shared" si="5"/>
        <v>17210.764666179221</v>
      </c>
      <c r="AN89" s="113"/>
      <c r="AO89" s="113"/>
      <c r="AP89" s="113"/>
      <c r="AQ89" s="113"/>
      <c r="AR89" s="113"/>
      <c r="AS89" s="113"/>
      <c r="AT89" s="113"/>
      <c r="AU89" s="113"/>
      <c r="AV89" s="113"/>
      <c r="AW89" s="113"/>
      <c r="AX89" s="113"/>
      <c r="AY89" s="113"/>
      <c r="AZ89" s="113"/>
      <c r="BA89" s="113"/>
      <c r="BB89" s="113"/>
      <c r="BC89" s="113"/>
      <c r="BD89" s="113"/>
      <c r="BE89" s="113"/>
      <c r="BF89" s="113"/>
      <c r="BG89" s="113"/>
      <c r="BH89" s="113"/>
      <c r="BI89" s="113"/>
      <c r="BJ89" s="113"/>
      <c r="BK89" s="113"/>
      <c r="BL89" s="113"/>
      <c r="BM89" s="113"/>
      <c r="BN89" s="113"/>
      <c r="BO89" s="113"/>
      <c r="BP89" s="113"/>
      <c r="BQ89" s="113"/>
      <c r="BR89" s="113"/>
      <c r="BS89" s="113"/>
      <c r="BT89" s="113"/>
      <c r="BU89" s="113"/>
      <c r="BV89" s="113"/>
      <c r="BW89" s="113"/>
      <c r="BX89" s="113"/>
      <c r="BY89" s="113"/>
      <c r="BZ89" s="113"/>
      <c r="CA89" s="113"/>
      <c r="CB89" s="113"/>
      <c r="CC89" s="113"/>
      <c r="CD89" s="113"/>
      <c r="CE89" s="113"/>
      <c r="CF89" s="113"/>
      <c r="CG89" s="113"/>
      <c r="CH89" s="113"/>
      <c r="CI89" s="113"/>
      <c r="CJ89" s="113"/>
      <c r="CK89" s="113"/>
    </row>
    <row r="90" spans="1:89" s="124" customFormat="1">
      <c r="A90" s="121">
        <f>'PENGGABUNGAN AKTIVITAS'!A89</f>
        <v>87</v>
      </c>
      <c r="B90" s="121" t="str">
        <f>'PENGGABUNGAN AKTIVITAS'!B89</f>
        <v>[1] UAS B. Inggris</v>
      </c>
      <c r="C90" s="121" t="str">
        <f>'PENGGABUNGAN AKTIVITAS'!C89</f>
        <v>P59</v>
      </c>
      <c r="D90" s="121" t="str">
        <f>'PENGGABUNGAN AKTIVITAS'!D89</f>
        <v>UA1</v>
      </c>
      <c r="E90" s="121">
        <f>'PENGGABUNGAN AKTIVITAS'!E89</f>
        <v>2</v>
      </c>
      <c r="F90" s="121">
        <f>'PENGGABUNGAN AKTIVITAS'!F89</f>
        <v>250</v>
      </c>
      <c r="G90" s="122">
        <f t="shared" si="7"/>
        <v>500</v>
      </c>
      <c r="H90" s="123">
        <f>(G90/$G$381)*'REKAP BTL'!$C$14</f>
        <v>21869546.553667273</v>
      </c>
      <c r="I90" s="121"/>
      <c r="J90" s="123">
        <f t="shared" si="6"/>
        <v>266766.85232577793</v>
      </c>
      <c r="K90" s="123">
        <f t="shared" si="1"/>
        <v>266766.85232577793</v>
      </c>
      <c r="L90" s="123">
        <f t="shared" si="2"/>
        <v>266766.85232577793</v>
      </c>
      <c r="M90" s="123">
        <f t="shared" si="3"/>
        <v>266766.85232577793</v>
      </c>
      <c r="N90" s="121"/>
      <c r="O90" s="121"/>
      <c r="P90" s="121"/>
      <c r="Q90" s="121"/>
      <c r="R90" s="121"/>
      <c r="S90" s="121"/>
      <c r="T90" s="121"/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  <c r="AF90" s="121"/>
      <c r="AG90" s="121"/>
      <c r="AH90" s="121"/>
      <c r="AI90" s="121"/>
      <c r="AJ90" s="121"/>
      <c r="AK90" s="121"/>
      <c r="AL90" s="119">
        <f t="shared" si="4"/>
        <v>1067067.4093031117</v>
      </c>
      <c r="AM90" s="119">
        <f t="shared" si="5"/>
        <v>17210.764666179221</v>
      </c>
      <c r="AN90" s="113"/>
      <c r="AO90" s="113"/>
      <c r="AP90" s="113"/>
      <c r="AQ90" s="113"/>
      <c r="AR90" s="113"/>
      <c r="AS90" s="113"/>
      <c r="AT90" s="113"/>
      <c r="AU90" s="113"/>
      <c r="AV90" s="113"/>
      <c r="AW90" s="113"/>
      <c r="AX90" s="113"/>
      <c r="AY90" s="113"/>
      <c r="AZ90" s="113"/>
      <c r="BA90" s="113"/>
      <c r="BB90" s="113"/>
      <c r="BC90" s="113"/>
      <c r="BD90" s="113"/>
      <c r="BE90" s="113"/>
      <c r="BF90" s="113"/>
      <c r="BG90" s="113"/>
      <c r="BH90" s="113"/>
      <c r="BI90" s="113"/>
      <c r="BJ90" s="113"/>
      <c r="BK90" s="113"/>
      <c r="BL90" s="113"/>
      <c r="BM90" s="113"/>
      <c r="BN90" s="113"/>
      <c r="BO90" s="113"/>
      <c r="BP90" s="113"/>
      <c r="BQ90" s="113"/>
      <c r="BR90" s="113"/>
      <c r="BS90" s="113"/>
      <c r="BT90" s="113"/>
      <c r="BU90" s="113"/>
      <c r="BV90" s="113"/>
      <c r="BW90" s="113"/>
      <c r="BX90" s="113"/>
      <c r="BY90" s="113"/>
      <c r="BZ90" s="113"/>
      <c r="CA90" s="113"/>
      <c r="CB90" s="113"/>
      <c r="CC90" s="113"/>
      <c r="CD90" s="113"/>
      <c r="CE90" s="113"/>
      <c r="CF90" s="113"/>
      <c r="CG90" s="113"/>
      <c r="CH90" s="113"/>
      <c r="CI90" s="113"/>
      <c r="CJ90" s="113"/>
      <c r="CK90" s="113"/>
    </row>
    <row r="91" spans="1:89" s="124" customFormat="1">
      <c r="A91" s="121">
        <f>'PENGGABUNGAN AKTIVITAS'!A90</f>
        <v>88</v>
      </c>
      <c r="B91" s="121" t="str">
        <f>'PENGGABUNGAN AKTIVITAS'!B90</f>
        <v>[1] UAS Pancasila</v>
      </c>
      <c r="C91" s="121" t="str">
        <f>'PENGGABUNGAN AKTIVITAS'!C90</f>
        <v>P60</v>
      </c>
      <c r="D91" s="121" t="str">
        <f>'PENGGABUNGAN AKTIVITAS'!D90</f>
        <v>UA1</v>
      </c>
      <c r="E91" s="121">
        <f>'PENGGABUNGAN AKTIVITAS'!E90</f>
        <v>2</v>
      </c>
      <c r="F91" s="121">
        <f>'PENGGABUNGAN AKTIVITAS'!F90</f>
        <v>250</v>
      </c>
      <c r="G91" s="122">
        <f t="shared" si="7"/>
        <v>500</v>
      </c>
      <c r="H91" s="123">
        <f>(G91/$G$381)*'REKAP BTL'!$C$14</f>
        <v>21869546.553667273</v>
      </c>
      <c r="I91" s="121"/>
      <c r="J91" s="123">
        <f t="shared" si="6"/>
        <v>266766.85232577793</v>
      </c>
      <c r="K91" s="123">
        <f t="shared" si="1"/>
        <v>266766.85232577793</v>
      </c>
      <c r="L91" s="123">
        <f t="shared" si="2"/>
        <v>266766.85232577793</v>
      </c>
      <c r="M91" s="123">
        <f t="shared" si="3"/>
        <v>266766.85232577793</v>
      </c>
      <c r="N91" s="121"/>
      <c r="O91" s="121"/>
      <c r="P91" s="121"/>
      <c r="Q91" s="121"/>
      <c r="R91" s="121"/>
      <c r="S91" s="121"/>
      <c r="T91" s="121"/>
      <c r="U91" s="121"/>
      <c r="V91" s="121"/>
      <c r="W91" s="121"/>
      <c r="X91" s="121"/>
      <c r="Y91" s="121"/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21"/>
      <c r="AK91" s="121"/>
      <c r="AL91" s="119">
        <f t="shared" si="4"/>
        <v>1067067.4093031117</v>
      </c>
      <c r="AM91" s="119">
        <f t="shared" si="5"/>
        <v>17210.764666179221</v>
      </c>
      <c r="AN91" s="113"/>
      <c r="AO91" s="113"/>
      <c r="AP91" s="113"/>
      <c r="AQ91" s="113"/>
      <c r="AR91" s="113"/>
      <c r="AS91" s="113"/>
      <c r="AT91" s="113"/>
      <c r="AU91" s="113"/>
      <c r="AV91" s="113"/>
      <c r="AW91" s="113"/>
      <c r="AX91" s="113"/>
      <c r="AY91" s="113"/>
      <c r="AZ91" s="113"/>
      <c r="BA91" s="113"/>
      <c r="BB91" s="113"/>
      <c r="BC91" s="113"/>
      <c r="BD91" s="113"/>
      <c r="BE91" s="113"/>
      <c r="BF91" s="113"/>
      <c r="BG91" s="113"/>
      <c r="BH91" s="113"/>
      <c r="BI91" s="113"/>
      <c r="BJ91" s="113"/>
      <c r="BK91" s="113"/>
      <c r="BL91" s="113"/>
      <c r="BM91" s="113"/>
      <c r="BN91" s="113"/>
      <c r="BO91" s="113"/>
      <c r="BP91" s="113"/>
      <c r="BQ91" s="113"/>
      <c r="BR91" s="113"/>
      <c r="BS91" s="113"/>
      <c r="BT91" s="113"/>
      <c r="BU91" s="113"/>
      <c r="BV91" s="113"/>
      <c r="BW91" s="113"/>
      <c r="BX91" s="113"/>
      <c r="BY91" s="113"/>
      <c r="BZ91" s="113"/>
      <c r="CA91" s="113"/>
      <c r="CB91" s="113"/>
      <c r="CC91" s="113"/>
      <c r="CD91" s="113"/>
      <c r="CE91" s="113"/>
      <c r="CF91" s="113"/>
      <c r="CG91" s="113"/>
      <c r="CH91" s="113"/>
      <c r="CI91" s="113"/>
      <c r="CJ91" s="113"/>
      <c r="CK91" s="113"/>
    </row>
    <row r="92" spans="1:89" s="124" customFormat="1">
      <c r="A92" s="121">
        <f>'PENGGABUNGAN AKTIVITAS'!A91</f>
        <v>89</v>
      </c>
      <c r="B92" s="121" t="str">
        <f>'PENGGABUNGAN AKTIVITAS'!B91</f>
        <v>[1] UAS Agama</v>
      </c>
      <c r="C92" s="121" t="str">
        <f>'PENGGABUNGAN AKTIVITAS'!C91</f>
        <v>P61</v>
      </c>
      <c r="D92" s="121" t="str">
        <f>'PENGGABUNGAN AKTIVITAS'!D91</f>
        <v>UA1</v>
      </c>
      <c r="E92" s="121">
        <f>'PENGGABUNGAN AKTIVITAS'!E91</f>
        <v>2</v>
      </c>
      <c r="F92" s="121">
        <f>'PENGGABUNGAN AKTIVITAS'!F91</f>
        <v>250</v>
      </c>
      <c r="G92" s="122">
        <f t="shared" si="7"/>
        <v>500</v>
      </c>
      <c r="H92" s="123">
        <f>(G92/$G$381)*'REKAP BTL'!$C$14</f>
        <v>21869546.553667273</v>
      </c>
      <c r="I92" s="121"/>
      <c r="J92" s="123">
        <f t="shared" si="6"/>
        <v>266766.85232577793</v>
      </c>
      <c r="K92" s="123">
        <f t="shared" si="1"/>
        <v>266766.85232577793</v>
      </c>
      <c r="L92" s="123">
        <f t="shared" si="2"/>
        <v>266766.85232577793</v>
      </c>
      <c r="M92" s="123">
        <f t="shared" si="3"/>
        <v>266766.85232577793</v>
      </c>
      <c r="N92" s="121"/>
      <c r="O92" s="121"/>
      <c r="P92" s="121"/>
      <c r="Q92" s="121"/>
      <c r="R92" s="121"/>
      <c r="S92" s="121"/>
      <c r="T92" s="121"/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  <c r="AF92" s="121"/>
      <c r="AG92" s="121"/>
      <c r="AH92" s="121"/>
      <c r="AI92" s="121"/>
      <c r="AJ92" s="121"/>
      <c r="AK92" s="121"/>
      <c r="AL92" s="119">
        <f t="shared" si="4"/>
        <v>1067067.4093031117</v>
      </c>
      <c r="AM92" s="119">
        <f t="shared" si="5"/>
        <v>17210.764666179221</v>
      </c>
      <c r="AN92" s="113"/>
      <c r="AO92" s="113"/>
      <c r="AP92" s="113"/>
      <c r="AQ92" s="113"/>
      <c r="AR92" s="113"/>
      <c r="AS92" s="113"/>
      <c r="AT92" s="113"/>
      <c r="AU92" s="113"/>
      <c r="AV92" s="113"/>
      <c r="AW92" s="113"/>
      <c r="AX92" s="113"/>
      <c r="AY92" s="113"/>
      <c r="AZ92" s="113"/>
      <c r="BA92" s="113"/>
      <c r="BB92" s="113"/>
      <c r="BC92" s="113"/>
      <c r="BD92" s="113"/>
      <c r="BE92" s="113"/>
      <c r="BF92" s="113"/>
      <c r="BG92" s="113"/>
      <c r="BH92" s="113"/>
      <c r="BI92" s="113"/>
      <c r="BJ92" s="113"/>
      <c r="BK92" s="113"/>
      <c r="BL92" s="113"/>
      <c r="BM92" s="113"/>
      <c r="BN92" s="113"/>
      <c r="BO92" s="113"/>
      <c r="BP92" s="113"/>
      <c r="BQ92" s="113"/>
      <c r="BR92" s="113"/>
      <c r="BS92" s="113"/>
      <c r="BT92" s="113"/>
      <c r="BU92" s="113"/>
      <c r="BV92" s="113"/>
      <c r="BW92" s="113"/>
      <c r="BX92" s="113"/>
      <c r="BY92" s="113"/>
      <c r="BZ92" s="113"/>
      <c r="CA92" s="113"/>
      <c r="CB92" s="113"/>
      <c r="CC92" s="113"/>
      <c r="CD92" s="113"/>
      <c r="CE92" s="113"/>
      <c r="CF92" s="113"/>
      <c r="CG92" s="113"/>
      <c r="CH92" s="113"/>
      <c r="CI92" s="113"/>
      <c r="CJ92" s="113"/>
      <c r="CK92" s="113"/>
    </row>
    <row r="93" spans="1:89" s="124" customFormat="1">
      <c r="A93" s="121">
        <f>'PENGGABUNGAN AKTIVITAS'!A92</f>
        <v>90</v>
      </c>
      <c r="B93" s="121" t="str">
        <f>'PENGGABUNGAN AKTIVITAS'!B92</f>
        <v>[1] UAS BHK</v>
      </c>
      <c r="C93" s="121" t="str">
        <f>'PENGGABUNGAN AKTIVITAS'!C92</f>
        <v>P62</v>
      </c>
      <c r="D93" s="121" t="str">
        <f>'PENGGABUNGAN AKTIVITAS'!D92</f>
        <v>UA1</v>
      </c>
      <c r="E93" s="121">
        <f>'PENGGABUNGAN AKTIVITAS'!E92</f>
        <v>2</v>
      </c>
      <c r="F93" s="121">
        <f>'PENGGABUNGAN AKTIVITAS'!F92</f>
        <v>250</v>
      </c>
      <c r="G93" s="122">
        <f t="shared" si="7"/>
        <v>500</v>
      </c>
      <c r="H93" s="123">
        <f>(G93/$G$381)*'REKAP BTL'!$C$14</f>
        <v>21869546.553667273</v>
      </c>
      <c r="I93" s="121"/>
      <c r="J93" s="123">
        <f t="shared" si="6"/>
        <v>266766.85232577793</v>
      </c>
      <c r="K93" s="123">
        <f t="shared" si="1"/>
        <v>266766.85232577793</v>
      </c>
      <c r="L93" s="123">
        <f t="shared" si="2"/>
        <v>266766.85232577793</v>
      </c>
      <c r="M93" s="123">
        <f t="shared" si="3"/>
        <v>266766.85232577793</v>
      </c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21"/>
      <c r="AF93" s="121"/>
      <c r="AG93" s="121"/>
      <c r="AH93" s="121"/>
      <c r="AI93" s="121"/>
      <c r="AJ93" s="121"/>
      <c r="AK93" s="121"/>
      <c r="AL93" s="119">
        <f t="shared" si="4"/>
        <v>1067067.4093031117</v>
      </c>
      <c r="AM93" s="119">
        <f t="shared" si="5"/>
        <v>17210.764666179221</v>
      </c>
      <c r="AN93" s="113"/>
      <c r="AO93" s="113"/>
      <c r="AP93" s="113"/>
      <c r="AQ93" s="113"/>
      <c r="AR93" s="113"/>
      <c r="AS93" s="113"/>
      <c r="AT93" s="113"/>
      <c r="AU93" s="113"/>
      <c r="AV93" s="113"/>
      <c r="AW93" s="113"/>
      <c r="AX93" s="113"/>
      <c r="AY93" s="113"/>
      <c r="AZ93" s="113"/>
      <c r="BA93" s="113"/>
      <c r="BB93" s="113"/>
      <c r="BC93" s="113"/>
      <c r="BD93" s="113"/>
      <c r="BE93" s="113"/>
      <c r="BF93" s="113"/>
      <c r="BG93" s="113"/>
      <c r="BH93" s="113"/>
      <c r="BI93" s="113"/>
      <c r="BJ93" s="113"/>
      <c r="BK93" s="113"/>
      <c r="BL93" s="113"/>
      <c r="BM93" s="113"/>
      <c r="BN93" s="113"/>
      <c r="BO93" s="113"/>
      <c r="BP93" s="113"/>
      <c r="BQ93" s="113"/>
      <c r="BR93" s="113"/>
      <c r="BS93" s="113"/>
      <c r="BT93" s="113"/>
      <c r="BU93" s="113"/>
      <c r="BV93" s="113"/>
      <c r="BW93" s="113"/>
      <c r="BX93" s="113"/>
      <c r="BY93" s="113"/>
      <c r="BZ93" s="113"/>
      <c r="CA93" s="113"/>
      <c r="CB93" s="113"/>
      <c r="CC93" s="113"/>
      <c r="CD93" s="113"/>
      <c r="CE93" s="113"/>
      <c r="CF93" s="113"/>
      <c r="CG93" s="113"/>
      <c r="CH93" s="113"/>
      <c r="CI93" s="113"/>
      <c r="CJ93" s="113"/>
      <c r="CK93" s="113"/>
    </row>
    <row r="94" spans="1:89" s="128" customFormat="1">
      <c r="A94" s="125">
        <f>'PENGGABUNGAN AKTIVITAS'!A93</f>
        <v>91</v>
      </c>
      <c r="B94" s="125" t="str">
        <f>'PENGGABUNGAN AKTIVITAS'!B93</f>
        <v>[2] Tutor IKD 6 Case 1</v>
      </c>
      <c r="C94" s="125" t="str">
        <f>'PENGGABUNGAN AKTIVITAS'!C93</f>
        <v>P63</v>
      </c>
      <c r="D94" s="125" t="str">
        <f>'PENGGABUNGAN AKTIVITAS'!D93</f>
        <v>UA2</v>
      </c>
      <c r="E94" s="125">
        <f>'PENGGABUNGAN AKTIVITAS'!E93</f>
        <v>9</v>
      </c>
      <c r="F94" s="125">
        <f>'PENGGABUNGAN AKTIVITAS'!F93</f>
        <v>250</v>
      </c>
      <c r="G94" s="126">
        <f t="shared" si="7"/>
        <v>2250</v>
      </c>
      <c r="H94" s="127">
        <f>(G94/$G$381)*'REKAP BTL'!$C$14</f>
        <v>98412959.491502732</v>
      </c>
      <c r="I94" s="125"/>
      <c r="J94" s="125"/>
      <c r="K94" s="125"/>
      <c r="L94" s="125"/>
      <c r="M94" s="125"/>
      <c r="N94" s="127">
        <f>(G94/$G$383)*$H$8</f>
        <v>1344439.3373156111</v>
      </c>
      <c r="O94" s="127">
        <f>(G94/$G$383)*$H$9</f>
        <v>1344439.3373156111</v>
      </c>
      <c r="P94" s="127">
        <f>(G94/$G$383)*$H$10</f>
        <v>1344439.3373156111</v>
      </c>
      <c r="Q94" s="127">
        <f>(G94/$G$383)*$H$11</f>
        <v>1344439.3373156111</v>
      </c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125"/>
      <c r="AH94" s="125"/>
      <c r="AI94" s="125"/>
      <c r="AJ94" s="125"/>
      <c r="AK94" s="125"/>
      <c r="AL94" s="119">
        <f t="shared" si="4"/>
        <v>5377757.3492624443</v>
      </c>
      <c r="AM94" s="119">
        <f>AL94/COUNT($AL$94:$AL$148)</f>
        <v>97777.406350226258</v>
      </c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3"/>
      <c r="AZ94" s="113"/>
      <c r="BA94" s="113"/>
      <c r="BB94" s="113"/>
      <c r="BC94" s="113"/>
      <c r="BD94" s="113"/>
      <c r="BE94" s="113"/>
      <c r="BF94" s="113"/>
      <c r="BG94" s="113"/>
      <c r="BH94" s="113"/>
      <c r="BI94" s="113"/>
      <c r="BJ94" s="113"/>
      <c r="BK94" s="113"/>
      <c r="BL94" s="113"/>
      <c r="BM94" s="113"/>
      <c r="BN94" s="113"/>
      <c r="BO94" s="113"/>
      <c r="BP94" s="113"/>
      <c r="BQ94" s="113"/>
      <c r="BR94" s="113"/>
      <c r="BS94" s="113"/>
      <c r="BT94" s="113"/>
      <c r="BU94" s="113"/>
      <c r="BV94" s="113"/>
      <c r="BW94" s="113"/>
      <c r="BX94" s="113"/>
      <c r="BY94" s="113"/>
      <c r="BZ94" s="113"/>
      <c r="CA94" s="113"/>
      <c r="CB94" s="113"/>
      <c r="CC94" s="113"/>
      <c r="CD94" s="113"/>
      <c r="CE94" s="113"/>
      <c r="CF94" s="113"/>
      <c r="CG94" s="113"/>
      <c r="CH94" s="113"/>
      <c r="CI94" s="113"/>
      <c r="CJ94" s="113"/>
      <c r="CK94" s="113"/>
    </row>
    <row r="95" spans="1:89" s="128" customFormat="1">
      <c r="A95" s="125">
        <f>'PENGGABUNGAN AKTIVITAS'!A94</f>
        <v>92</v>
      </c>
      <c r="B95" s="125" t="str">
        <f>'PENGGABUNGAN AKTIVITAS'!B94</f>
        <v>[2] Tutor IKD 6 Case 2</v>
      </c>
      <c r="C95" s="125" t="str">
        <f>'PENGGABUNGAN AKTIVITAS'!C94</f>
        <v>P64</v>
      </c>
      <c r="D95" s="125" t="str">
        <f>'PENGGABUNGAN AKTIVITAS'!D94</f>
        <v>UA2</v>
      </c>
      <c r="E95" s="125">
        <f>'PENGGABUNGAN AKTIVITAS'!E94</f>
        <v>9</v>
      </c>
      <c r="F95" s="125">
        <f>'PENGGABUNGAN AKTIVITAS'!F94</f>
        <v>250</v>
      </c>
      <c r="G95" s="126">
        <f t="shared" si="7"/>
        <v>2250</v>
      </c>
      <c r="H95" s="127">
        <f>(G95/$G$381)*'REKAP BTL'!$C$14</f>
        <v>98412959.491502732</v>
      </c>
      <c r="I95" s="125"/>
      <c r="J95" s="125"/>
      <c r="K95" s="125"/>
      <c r="L95" s="125"/>
      <c r="M95" s="125"/>
      <c r="N95" s="127">
        <f t="shared" ref="N95:N148" si="8">(G95/$G$383)*$H$8</f>
        <v>1344439.3373156111</v>
      </c>
      <c r="O95" s="127">
        <f t="shared" ref="O95:O148" si="9">(G95/$G$383)*$H$9</f>
        <v>1344439.3373156111</v>
      </c>
      <c r="P95" s="127">
        <f t="shared" ref="P95:P148" si="10">(G95/$G$383)*$H$10</f>
        <v>1344439.3373156111</v>
      </c>
      <c r="Q95" s="127">
        <f t="shared" ref="Q95:Q148" si="11">(G95/$G$383)*$H$11</f>
        <v>1344439.3373156111</v>
      </c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5"/>
      <c r="AH95" s="125"/>
      <c r="AI95" s="125"/>
      <c r="AJ95" s="125"/>
      <c r="AK95" s="125"/>
      <c r="AL95" s="119">
        <f t="shared" si="4"/>
        <v>5377757.3492624443</v>
      </c>
      <c r="AM95" s="119">
        <f t="shared" ref="AM95:AM148" si="12">AL95/COUNT($AL$94:$AL$148)</f>
        <v>97777.406350226258</v>
      </c>
      <c r="AN95" s="113"/>
      <c r="AO95" s="113"/>
      <c r="AP95" s="113"/>
      <c r="AQ95" s="113"/>
      <c r="AR95" s="113"/>
      <c r="AS95" s="113"/>
      <c r="AT95" s="113"/>
      <c r="AU95" s="113"/>
      <c r="AV95" s="113"/>
      <c r="AW95" s="113"/>
      <c r="AX95" s="113"/>
      <c r="AY95" s="113"/>
      <c r="AZ95" s="113"/>
      <c r="BA95" s="113"/>
      <c r="BB95" s="113"/>
      <c r="BC95" s="113"/>
      <c r="BD95" s="113"/>
      <c r="BE95" s="113"/>
      <c r="BF95" s="113"/>
      <c r="BG95" s="113"/>
      <c r="BH95" s="113"/>
      <c r="BI95" s="113"/>
      <c r="BJ95" s="113"/>
      <c r="BK95" s="113"/>
      <c r="BL95" s="113"/>
      <c r="BM95" s="113"/>
      <c r="BN95" s="113"/>
      <c r="BO95" s="113"/>
      <c r="BP95" s="113"/>
      <c r="BQ95" s="113"/>
      <c r="BR95" s="113"/>
      <c r="BS95" s="113"/>
      <c r="BT95" s="113"/>
      <c r="BU95" s="113"/>
      <c r="BV95" s="113"/>
      <c r="BW95" s="113"/>
      <c r="BX95" s="113"/>
      <c r="BY95" s="113"/>
      <c r="BZ95" s="113"/>
      <c r="CA95" s="113"/>
      <c r="CB95" s="113"/>
      <c r="CC95" s="113"/>
      <c r="CD95" s="113"/>
      <c r="CE95" s="113"/>
      <c r="CF95" s="113"/>
      <c r="CG95" s="113"/>
      <c r="CH95" s="113"/>
      <c r="CI95" s="113"/>
      <c r="CJ95" s="113"/>
      <c r="CK95" s="113"/>
    </row>
    <row r="96" spans="1:89" s="128" customFormat="1">
      <c r="A96" s="125">
        <f>'PENGGABUNGAN AKTIVITAS'!A95</f>
        <v>93</v>
      </c>
      <c r="B96" s="125" t="str">
        <f>'PENGGABUNGAN AKTIVITAS'!B95</f>
        <v>[2] Tutor IKD 6 Case 3</v>
      </c>
      <c r="C96" s="125" t="str">
        <f>'PENGGABUNGAN AKTIVITAS'!C95</f>
        <v>P65</v>
      </c>
      <c r="D96" s="125" t="str">
        <f>'PENGGABUNGAN AKTIVITAS'!D95</f>
        <v>UA2</v>
      </c>
      <c r="E96" s="125">
        <f>'PENGGABUNGAN AKTIVITAS'!E95</f>
        <v>9</v>
      </c>
      <c r="F96" s="125">
        <f>'PENGGABUNGAN AKTIVITAS'!F95</f>
        <v>250</v>
      </c>
      <c r="G96" s="126">
        <f t="shared" si="7"/>
        <v>2250</v>
      </c>
      <c r="H96" s="127">
        <f>(G96/$G$381)*'REKAP BTL'!$C$14</f>
        <v>98412959.491502732</v>
      </c>
      <c r="I96" s="125"/>
      <c r="J96" s="125"/>
      <c r="K96" s="125"/>
      <c r="L96" s="125"/>
      <c r="M96" s="125"/>
      <c r="N96" s="127">
        <f t="shared" si="8"/>
        <v>1344439.3373156111</v>
      </c>
      <c r="O96" s="127">
        <f t="shared" si="9"/>
        <v>1344439.3373156111</v>
      </c>
      <c r="P96" s="127">
        <f t="shared" si="10"/>
        <v>1344439.3373156111</v>
      </c>
      <c r="Q96" s="127">
        <f t="shared" si="11"/>
        <v>1344439.3373156111</v>
      </c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5"/>
      <c r="AH96" s="125"/>
      <c r="AI96" s="125"/>
      <c r="AJ96" s="125"/>
      <c r="AK96" s="125"/>
      <c r="AL96" s="119">
        <f t="shared" si="4"/>
        <v>5377757.3492624443</v>
      </c>
      <c r="AM96" s="119">
        <f t="shared" si="12"/>
        <v>97777.406350226258</v>
      </c>
      <c r="AN96" s="113"/>
      <c r="AO96" s="113"/>
      <c r="AP96" s="113"/>
      <c r="AQ96" s="113"/>
      <c r="AR96" s="113"/>
      <c r="AS96" s="113"/>
      <c r="AT96" s="113"/>
      <c r="AU96" s="113"/>
      <c r="AV96" s="113"/>
      <c r="AW96" s="113"/>
      <c r="AX96" s="113"/>
      <c r="AY96" s="113"/>
      <c r="AZ96" s="113"/>
      <c r="BA96" s="113"/>
      <c r="BB96" s="113"/>
      <c r="BC96" s="113"/>
      <c r="BD96" s="113"/>
      <c r="BE96" s="113"/>
      <c r="BF96" s="113"/>
      <c r="BG96" s="113"/>
      <c r="BH96" s="113"/>
      <c r="BI96" s="113"/>
      <c r="BJ96" s="113"/>
      <c r="BK96" s="113"/>
      <c r="BL96" s="113"/>
      <c r="BM96" s="113"/>
      <c r="BN96" s="113"/>
      <c r="BO96" s="113"/>
      <c r="BP96" s="113"/>
      <c r="BQ96" s="113"/>
      <c r="BR96" s="113"/>
      <c r="BS96" s="113"/>
      <c r="BT96" s="113"/>
      <c r="BU96" s="113"/>
      <c r="BV96" s="113"/>
      <c r="BW96" s="113"/>
      <c r="BX96" s="113"/>
      <c r="BY96" s="113"/>
      <c r="BZ96" s="113"/>
      <c r="CA96" s="113"/>
      <c r="CB96" s="113"/>
      <c r="CC96" s="113"/>
      <c r="CD96" s="113"/>
      <c r="CE96" s="113"/>
      <c r="CF96" s="113"/>
      <c r="CG96" s="113"/>
      <c r="CH96" s="113"/>
      <c r="CI96" s="113"/>
      <c r="CJ96" s="113"/>
      <c r="CK96" s="113"/>
    </row>
    <row r="97" spans="1:89" s="128" customFormat="1">
      <c r="A97" s="125">
        <f>'PENGGABUNGAN AKTIVITAS'!A96</f>
        <v>94</v>
      </c>
      <c r="B97" s="125" t="str">
        <f>'PENGGABUNGAN AKTIVITAS'!B96</f>
        <v>[2] Tutor IKD 7 Case 1</v>
      </c>
      <c r="C97" s="125" t="str">
        <f>'PENGGABUNGAN AKTIVITAS'!C96</f>
        <v>P66</v>
      </c>
      <c r="D97" s="125" t="str">
        <f>'PENGGABUNGAN AKTIVITAS'!D96</f>
        <v>UA2</v>
      </c>
      <c r="E97" s="125">
        <f>'PENGGABUNGAN AKTIVITAS'!E96</f>
        <v>9</v>
      </c>
      <c r="F97" s="125">
        <f>'PENGGABUNGAN AKTIVITAS'!F96</f>
        <v>250</v>
      </c>
      <c r="G97" s="126">
        <f t="shared" si="7"/>
        <v>2250</v>
      </c>
      <c r="H97" s="127">
        <f>(G97/$G$381)*'REKAP BTL'!$C$14</f>
        <v>98412959.491502732</v>
      </c>
      <c r="I97" s="125"/>
      <c r="J97" s="125"/>
      <c r="K97" s="125"/>
      <c r="L97" s="125"/>
      <c r="M97" s="125"/>
      <c r="N97" s="127">
        <f t="shared" si="8"/>
        <v>1344439.3373156111</v>
      </c>
      <c r="O97" s="127">
        <f t="shared" si="9"/>
        <v>1344439.3373156111</v>
      </c>
      <c r="P97" s="127">
        <f t="shared" si="10"/>
        <v>1344439.3373156111</v>
      </c>
      <c r="Q97" s="127">
        <f t="shared" si="11"/>
        <v>1344439.3373156111</v>
      </c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19">
        <f t="shared" ref="AL97:AL160" si="13">SUM(J97:AK97)</f>
        <v>5377757.3492624443</v>
      </c>
      <c r="AM97" s="119">
        <f t="shared" si="12"/>
        <v>97777.406350226258</v>
      </c>
      <c r="AN97" s="113"/>
      <c r="AO97" s="113"/>
      <c r="AP97" s="113"/>
      <c r="AQ97" s="113"/>
      <c r="AR97" s="113"/>
      <c r="AS97" s="113"/>
      <c r="AT97" s="113"/>
      <c r="AU97" s="113"/>
      <c r="AV97" s="113"/>
      <c r="AW97" s="113"/>
      <c r="AX97" s="113"/>
      <c r="AY97" s="113"/>
      <c r="AZ97" s="113"/>
      <c r="BA97" s="113"/>
      <c r="BB97" s="113"/>
      <c r="BC97" s="113"/>
      <c r="BD97" s="113"/>
      <c r="BE97" s="113"/>
      <c r="BF97" s="113"/>
      <c r="BG97" s="113"/>
      <c r="BH97" s="113"/>
      <c r="BI97" s="113"/>
      <c r="BJ97" s="113"/>
      <c r="BK97" s="113"/>
      <c r="BL97" s="113"/>
      <c r="BM97" s="113"/>
      <c r="BN97" s="113"/>
      <c r="BO97" s="113"/>
      <c r="BP97" s="113"/>
      <c r="BQ97" s="113"/>
      <c r="BR97" s="113"/>
      <c r="BS97" s="113"/>
      <c r="BT97" s="113"/>
      <c r="BU97" s="113"/>
      <c r="BV97" s="113"/>
      <c r="BW97" s="113"/>
      <c r="BX97" s="113"/>
      <c r="BY97" s="113"/>
      <c r="BZ97" s="113"/>
      <c r="CA97" s="113"/>
      <c r="CB97" s="113"/>
      <c r="CC97" s="113"/>
      <c r="CD97" s="113"/>
      <c r="CE97" s="113"/>
      <c r="CF97" s="113"/>
      <c r="CG97" s="113"/>
      <c r="CH97" s="113"/>
      <c r="CI97" s="113"/>
      <c r="CJ97" s="113"/>
      <c r="CK97" s="113"/>
    </row>
    <row r="98" spans="1:89" s="128" customFormat="1">
      <c r="A98" s="125">
        <f>'PENGGABUNGAN AKTIVITAS'!A97</f>
        <v>95</v>
      </c>
      <c r="B98" s="125" t="str">
        <f>'PENGGABUNGAN AKTIVITAS'!B97</f>
        <v>[2] Tutor IKD 7 Case 2</v>
      </c>
      <c r="C98" s="125" t="str">
        <f>'PENGGABUNGAN AKTIVITAS'!C97</f>
        <v>P67</v>
      </c>
      <c r="D98" s="125" t="str">
        <f>'PENGGABUNGAN AKTIVITAS'!D97</f>
        <v>UA2</v>
      </c>
      <c r="E98" s="125">
        <f>'PENGGABUNGAN AKTIVITAS'!E97</f>
        <v>9</v>
      </c>
      <c r="F98" s="125">
        <f>'PENGGABUNGAN AKTIVITAS'!F97</f>
        <v>250</v>
      </c>
      <c r="G98" s="126">
        <f t="shared" si="7"/>
        <v>2250</v>
      </c>
      <c r="H98" s="127">
        <f>(G98/$G$381)*'REKAP BTL'!$C$14</f>
        <v>98412959.491502732</v>
      </c>
      <c r="I98" s="125"/>
      <c r="J98" s="125"/>
      <c r="K98" s="125"/>
      <c r="L98" s="125"/>
      <c r="M98" s="125"/>
      <c r="N98" s="127">
        <f t="shared" si="8"/>
        <v>1344439.3373156111</v>
      </c>
      <c r="O98" s="127">
        <f t="shared" si="9"/>
        <v>1344439.3373156111</v>
      </c>
      <c r="P98" s="127">
        <f t="shared" si="10"/>
        <v>1344439.3373156111</v>
      </c>
      <c r="Q98" s="127">
        <f t="shared" si="11"/>
        <v>1344439.3373156111</v>
      </c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5"/>
      <c r="AH98" s="125"/>
      <c r="AI98" s="125"/>
      <c r="AJ98" s="125"/>
      <c r="AK98" s="125"/>
      <c r="AL98" s="119">
        <f t="shared" si="13"/>
        <v>5377757.3492624443</v>
      </c>
      <c r="AM98" s="119">
        <f t="shared" si="12"/>
        <v>97777.406350226258</v>
      </c>
      <c r="AN98" s="113"/>
      <c r="AO98" s="113"/>
      <c r="AP98" s="113"/>
      <c r="AQ98" s="113"/>
      <c r="AR98" s="113"/>
      <c r="AS98" s="113"/>
      <c r="AT98" s="113"/>
      <c r="AU98" s="113"/>
      <c r="AV98" s="113"/>
      <c r="AW98" s="113"/>
      <c r="AX98" s="113"/>
      <c r="AY98" s="113"/>
      <c r="AZ98" s="113"/>
      <c r="BA98" s="113"/>
      <c r="BB98" s="113"/>
      <c r="BC98" s="113"/>
      <c r="BD98" s="113"/>
      <c r="BE98" s="113"/>
      <c r="BF98" s="113"/>
      <c r="BG98" s="113"/>
      <c r="BH98" s="113"/>
      <c r="BI98" s="113"/>
      <c r="BJ98" s="113"/>
      <c r="BK98" s="113"/>
      <c r="BL98" s="113"/>
      <c r="BM98" s="113"/>
      <c r="BN98" s="113"/>
      <c r="BO98" s="113"/>
      <c r="BP98" s="113"/>
      <c r="BQ98" s="113"/>
      <c r="BR98" s="113"/>
      <c r="BS98" s="113"/>
      <c r="BT98" s="113"/>
      <c r="BU98" s="113"/>
      <c r="BV98" s="113"/>
      <c r="BW98" s="113"/>
      <c r="BX98" s="113"/>
      <c r="BY98" s="113"/>
      <c r="BZ98" s="113"/>
      <c r="CA98" s="113"/>
      <c r="CB98" s="113"/>
      <c r="CC98" s="113"/>
      <c r="CD98" s="113"/>
      <c r="CE98" s="113"/>
      <c r="CF98" s="113"/>
      <c r="CG98" s="113"/>
      <c r="CH98" s="113"/>
      <c r="CI98" s="113"/>
      <c r="CJ98" s="113"/>
      <c r="CK98" s="113"/>
    </row>
    <row r="99" spans="1:89" s="128" customFormat="1">
      <c r="A99" s="125">
        <f>'PENGGABUNGAN AKTIVITAS'!A98</f>
        <v>96</v>
      </c>
      <c r="B99" s="125" t="str">
        <f>'PENGGABUNGAN AKTIVITAS'!B98</f>
        <v>[2] Tutor IKD 7 Case 3</v>
      </c>
      <c r="C99" s="125" t="str">
        <f>'PENGGABUNGAN AKTIVITAS'!C98</f>
        <v>P68</v>
      </c>
      <c r="D99" s="125" t="str">
        <f>'PENGGABUNGAN AKTIVITAS'!D98</f>
        <v>UA2</v>
      </c>
      <c r="E99" s="125">
        <f>'PENGGABUNGAN AKTIVITAS'!E98</f>
        <v>9</v>
      </c>
      <c r="F99" s="125">
        <f>'PENGGABUNGAN AKTIVITAS'!F98</f>
        <v>250</v>
      </c>
      <c r="G99" s="126">
        <f t="shared" si="7"/>
        <v>2250</v>
      </c>
      <c r="H99" s="127">
        <f>(G99/$G$381)*'REKAP BTL'!$C$14</f>
        <v>98412959.491502732</v>
      </c>
      <c r="I99" s="125"/>
      <c r="J99" s="125"/>
      <c r="K99" s="125"/>
      <c r="L99" s="125"/>
      <c r="M99" s="125"/>
      <c r="N99" s="127">
        <f t="shared" si="8"/>
        <v>1344439.3373156111</v>
      </c>
      <c r="O99" s="127">
        <f t="shared" si="9"/>
        <v>1344439.3373156111</v>
      </c>
      <c r="P99" s="127">
        <f t="shared" si="10"/>
        <v>1344439.3373156111</v>
      </c>
      <c r="Q99" s="127">
        <f t="shared" si="11"/>
        <v>1344439.3373156111</v>
      </c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5"/>
      <c r="AH99" s="125"/>
      <c r="AI99" s="125"/>
      <c r="AJ99" s="125"/>
      <c r="AK99" s="125"/>
      <c r="AL99" s="119">
        <f t="shared" si="13"/>
        <v>5377757.3492624443</v>
      </c>
      <c r="AM99" s="119">
        <f t="shared" si="12"/>
        <v>97777.406350226258</v>
      </c>
      <c r="AN99" s="113"/>
      <c r="AO99" s="113"/>
      <c r="AP99" s="113"/>
      <c r="AQ99" s="113"/>
      <c r="AR99" s="113"/>
      <c r="AS99" s="113"/>
      <c r="AT99" s="113"/>
      <c r="AU99" s="113"/>
      <c r="AV99" s="113"/>
      <c r="AW99" s="113"/>
      <c r="AX99" s="113"/>
      <c r="AY99" s="113"/>
      <c r="AZ99" s="113"/>
      <c r="BA99" s="113"/>
      <c r="BB99" s="113"/>
      <c r="BC99" s="113"/>
      <c r="BD99" s="113"/>
      <c r="BE99" s="113"/>
      <c r="BF99" s="113"/>
      <c r="BG99" s="113"/>
      <c r="BH99" s="113"/>
      <c r="BI99" s="113"/>
      <c r="BJ99" s="113"/>
      <c r="BK99" s="113"/>
      <c r="BL99" s="113"/>
      <c r="BM99" s="113"/>
      <c r="BN99" s="113"/>
      <c r="BO99" s="113"/>
      <c r="BP99" s="113"/>
      <c r="BQ99" s="113"/>
      <c r="BR99" s="113"/>
      <c r="BS99" s="113"/>
      <c r="BT99" s="113"/>
      <c r="BU99" s="113"/>
      <c r="BV99" s="113"/>
      <c r="BW99" s="113"/>
      <c r="BX99" s="113"/>
      <c r="BY99" s="113"/>
      <c r="BZ99" s="113"/>
      <c r="CA99" s="113"/>
      <c r="CB99" s="113"/>
      <c r="CC99" s="113"/>
      <c r="CD99" s="113"/>
      <c r="CE99" s="113"/>
      <c r="CF99" s="113"/>
      <c r="CG99" s="113"/>
      <c r="CH99" s="113"/>
      <c r="CI99" s="113"/>
      <c r="CJ99" s="113"/>
      <c r="CK99" s="113"/>
    </row>
    <row r="100" spans="1:89" s="128" customFormat="1">
      <c r="A100" s="125">
        <f>'PENGGABUNGAN AKTIVITAS'!A99</f>
        <v>97</v>
      </c>
      <c r="B100" s="125" t="str">
        <f>'PENGGABUNGAN AKTIVITAS'!B99</f>
        <v>[2] Tutor IKD 8 Case 1</v>
      </c>
      <c r="C100" s="125" t="str">
        <f>'PENGGABUNGAN AKTIVITAS'!C99</f>
        <v>P69</v>
      </c>
      <c r="D100" s="125" t="str">
        <f>'PENGGABUNGAN AKTIVITAS'!D99</f>
        <v>UA2</v>
      </c>
      <c r="E100" s="125">
        <f>'PENGGABUNGAN AKTIVITAS'!E99</f>
        <v>9</v>
      </c>
      <c r="F100" s="125">
        <f>'PENGGABUNGAN AKTIVITAS'!F99</f>
        <v>250</v>
      </c>
      <c r="G100" s="126">
        <f t="shared" si="7"/>
        <v>2250</v>
      </c>
      <c r="H100" s="127">
        <f>(G100/$G$381)*'REKAP BTL'!$C$14</f>
        <v>98412959.491502732</v>
      </c>
      <c r="I100" s="125"/>
      <c r="J100" s="125"/>
      <c r="K100" s="125"/>
      <c r="L100" s="125"/>
      <c r="M100" s="125"/>
      <c r="N100" s="127">
        <f t="shared" si="8"/>
        <v>1344439.3373156111</v>
      </c>
      <c r="O100" s="127">
        <f t="shared" si="9"/>
        <v>1344439.3373156111</v>
      </c>
      <c r="P100" s="127">
        <f t="shared" si="10"/>
        <v>1344439.3373156111</v>
      </c>
      <c r="Q100" s="127">
        <f t="shared" si="11"/>
        <v>1344439.3373156111</v>
      </c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5"/>
      <c r="AJ100" s="125"/>
      <c r="AK100" s="125"/>
      <c r="AL100" s="119">
        <f t="shared" si="13"/>
        <v>5377757.3492624443</v>
      </c>
      <c r="AM100" s="119">
        <f t="shared" si="12"/>
        <v>97777.406350226258</v>
      </c>
      <c r="AN100" s="113"/>
      <c r="AO100" s="113"/>
      <c r="AP100" s="113"/>
      <c r="AQ100" s="113"/>
      <c r="AR100" s="113"/>
      <c r="AS100" s="113"/>
      <c r="AT100" s="113"/>
      <c r="AU100" s="113"/>
      <c r="AV100" s="113"/>
      <c r="AW100" s="113"/>
      <c r="AX100" s="113"/>
      <c r="AY100" s="113"/>
      <c r="AZ100" s="113"/>
      <c r="BA100" s="113"/>
      <c r="BB100" s="113"/>
      <c r="BC100" s="113"/>
      <c r="BD100" s="113"/>
      <c r="BE100" s="113"/>
      <c r="BF100" s="113"/>
      <c r="BG100" s="113"/>
      <c r="BH100" s="113"/>
      <c r="BI100" s="113"/>
      <c r="BJ100" s="113"/>
      <c r="BK100" s="113"/>
      <c r="BL100" s="113"/>
      <c r="BM100" s="113"/>
      <c r="BN100" s="113"/>
      <c r="BO100" s="113"/>
      <c r="BP100" s="113"/>
      <c r="BQ100" s="113"/>
      <c r="BR100" s="113"/>
      <c r="BS100" s="113"/>
      <c r="BT100" s="113"/>
      <c r="BU100" s="113"/>
      <c r="BV100" s="113"/>
      <c r="BW100" s="113"/>
      <c r="BX100" s="113"/>
      <c r="BY100" s="113"/>
      <c r="BZ100" s="113"/>
      <c r="CA100" s="113"/>
      <c r="CB100" s="113"/>
      <c r="CC100" s="113"/>
      <c r="CD100" s="113"/>
      <c r="CE100" s="113"/>
      <c r="CF100" s="113"/>
      <c r="CG100" s="113"/>
      <c r="CH100" s="113"/>
      <c r="CI100" s="113"/>
      <c r="CJ100" s="113"/>
      <c r="CK100" s="113"/>
    </row>
    <row r="101" spans="1:89" s="128" customFormat="1">
      <c r="A101" s="125">
        <f>'PENGGABUNGAN AKTIVITAS'!A100</f>
        <v>98</v>
      </c>
      <c r="B101" s="125" t="str">
        <f>'PENGGABUNGAN AKTIVITAS'!B100</f>
        <v>[2] Tutor IKD 8 Case 2</v>
      </c>
      <c r="C101" s="125" t="str">
        <f>'PENGGABUNGAN AKTIVITAS'!C100</f>
        <v>P70</v>
      </c>
      <c r="D101" s="125" t="str">
        <f>'PENGGABUNGAN AKTIVITAS'!D100</f>
        <v>UA2</v>
      </c>
      <c r="E101" s="125">
        <f>'PENGGABUNGAN AKTIVITAS'!E100</f>
        <v>9</v>
      </c>
      <c r="F101" s="125">
        <f>'PENGGABUNGAN AKTIVITAS'!F100</f>
        <v>250</v>
      </c>
      <c r="G101" s="126">
        <f t="shared" si="7"/>
        <v>2250</v>
      </c>
      <c r="H101" s="127">
        <f>(G101/$G$381)*'REKAP BTL'!$C$14</f>
        <v>98412959.491502732</v>
      </c>
      <c r="I101" s="125"/>
      <c r="J101" s="125"/>
      <c r="K101" s="125"/>
      <c r="L101" s="125"/>
      <c r="M101" s="125"/>
      <c r="N101" s="127">
        <f t="shared" si="8"/>
        <v>1344439.3373156111</v>
      </c>
      <c r="O101" s="127">
        <f t="shared" si="9"/>
        <v>1344439.3373156111</v>
      </c>
      <c r="P101" s="127">
        <f t="shared" si="10"/>
        <v>1344439.3373156111</v>
      </c>
      <c r="Q101" s="127">
        <f t="shared" si="11"/>
        <v>1344439.3373156111</v>
      </c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5"/>
      <c r="AH101" s="125"/>
      <c r="AI101" s="125"/>
      <c r="AJ101" s="125"/>
      <c r="AK101" s="125"/>
      <c r="AL101" s="119">
        <f t="shared" si="13"/>
        <v>5377757.3492624443</v>
      </c>
      <c r="AM101" s="119">
        <f t="shared" si="12"/>
        <v>97777.406350226258</v>
      </c>
      <c r="AN101" s="113"/>
      <c r="AO101" s="113"/>
      <c r="AP101" s="113"/>
      <c r="AQ101" s="113"/>
      <c r="AR101" s="113"/>
      <c r="AS101" s="113"/>
      <c r="AT101" s="113"/>
      <c r="AU101" s="113"/>
      <c r="AV101" s="113"/>
      <c r="AW101" s="113"/>
      <c r="AX101" s="113"/>
      <c r="AY101" s="113"/>
      <c r="AZ101" s="113"/>
      <c r="BA101" s="113"/>
      <c r="BB101" s="113"/>
      <c r="BC101" s="113"/>
      <c r="BD101" s="113"/>
      <c r="BE101" s="113"/>
      <c r="BF101" s="113"/>
      <c r="BG101" s="113"/>
      <c r="BH101" s="113"/>
      <c r="BI101" s="113"/>
      <c r="BJ101" s="113"/>
      <c r="BK101" s="113"/>
      <c r="BL101" s="113"/>
      <c r="BM101" s="113"/>
      <c r="BN101" s="113"/>
      <c r="BO101" s="113"/>
      <c r="BP101" s="113"/>
      <c r="BQ101" s="113"/>
      <c r="BR101" s="113"/>
      <c r="BS101" s="113"/>
      <c r="BT101" s="113"/>
      <c r="BU101" s="113"/>
      <c r="BV101" s="113"/>
      <c r="BW101" s="113"/>
      <c r="BX101" s="113"/>
      <c r="BY101" s="113"/>
      <c r="BZ101" s="113"/>
      <c r="CA101" s="113"/>
      <c r="CB101" s="113"/>
      <c r="CC101" s="113"/>
      <c r="CD101" s="113"/>
      <c r="CE101" s="113"/>
      <c r="CF101" s="113"/>
      <c r="CG101" s="113"/>
      <c r="CH101" s="113"/>
      <c r="CI101" s="113"/>
      <c r="CJ101" s="113"/>
      <c r="CK101" s="113"/>
    </row>
    <row r="102" spans="1:89" s="128" customFormat="1">
      <c r="A102" s="125">
        <f>'PENGGABUNGAN AKTIVITAS'!A101</f>
        <v>99</v>
      </c>
      <c r="B102" s="125" t="str">
        <f>'PENGGABUNGAN AKTIVITAS'!B101</f>
        <v>[2] Tutor IKD 9 Case 1</v>
      </c>
      <c r="C102" s="125" t="str">
        <f>'PENGGABUNGAN AKTIVITAS'!C101</f>
        <v>P71</v>
      </c>
      <c r="D102" s="125" t="str">
        <f>'PENGGABUNGAN AKTIVITAS'!D101</f>
        <v>UA2</v>
      </c>
      <c r="E102" s="125">
        <f>'PENGGABUNGAN AKTIVITAS'!E101</f>
        <v>9</v>
      </c>
      <c r="F102" s="125">
        <f>'PENGGABUNGAN AKTIVITAS'!F101</f>
        <v>250</v>
      </c>
      <c r="G102" s="126">
        <f t="shared" si="7"/>
        <v>2250</v>
      </c>
      <c r="H102" s="127">
        <f>(G102/$G$381)*'REKAP BTL'!$C$14</f>
        <v>98412959.491502732</v>
      </c>
      <c r="I102" s="125"/>
      <c r="J102" s="125"/>
      <c r="K102" s="125"/>
      <c r="L102" s="125"/>
      <c r="M102" s="125"/>
      <c r="N102" s="127">
        <f t="shared" si="8"/>
        <v>1344439.3373156111</v>
      </c>
      <c r="O102" s="127">
        <f t="shared" si="9"/>
        <v>1344439.3373156111</v>
      </c>
      <c r="P102" s="127">
        <f t="shared" si="10"/>
        <v>1344439.3373156111</v>
      </c>
      <c r="Q102" s="127">
        <f t="shared" si="11"/>
        <v>1344439.3373156111</v>
      </c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5"/>
      <c r="AH102" s="125"/>
      <c r="AI102" s="125"/>
      <c r="AJ102" s="125"/>
      <c r="AK102" s="125"/>
      <c r="AL102" s="119">
        <f t="shared" si="13"/>
        <v>5377757.3492624443</v>
      </c>
      <c r="AM102" s="119">
        <f t="shared" si="12"/>
        <v>97777.406350226258</v>
      </c>
      <c r="AN102" s="113"/>
      <c r="AO102" s="113"/>
      <c r="AP102" s="113"/>
      <c r="AQ102" s="113"/>
      <c r="AR102" s="113"/>
      <c r="AS102" s="113"/>
      <c r="AT102" s="113"/>
      <c r="AU102" s="113"/>
      <c r="AV102" s="113"/>
      <c r="AW102" s="113"/>
      <c r="AX102" s="113"/>
      <c r="AY102" s="113"/>
      <c r="AZ102" s="113"/>
      <c r="BA102" s="113"/>
      <c r="BB102" s="113"/>
      <c r="BC102" s="113"/>
      <c r="BD102" s="113"/>
      <c r="BE102" s="113"/>
      <c r="BF102" s="113"/>
      <c r="BG102" s="113"/>
      <c r="BH102" s="113"/>
      <c r="BI102" s="113"/>
      <c r="BJ102" s="113"/>
      <c r="BK102" s="113"/>
      <c r="BL102" s="113"/>
      <c r="BM102" s="113"/>
      <c r="BN102" s="113"/>
      <c r="BO102" s="113"/>
      <c r="BP102" s="113"/>
      <c r="BQ102" s="113"/>
      <c r="BR102" s="113"/>
      <c r="BS102" s="113"/>
      <c r="BT102" s="113"/>
      <c r="BU102" s="113"/>
      <c r="BV102" s="113"/>
      <c r="BW102" s="113"/>
      <c r="BX102" s="113"/>
      <c r="BY102" s="113"/>
      <c r="BZ102" s="113"/>
      <c r="CA102" s="113"/>
      <c r="CB102" s="113"/>
      <c r="CC102" s="113"/>
      <c r="CD102" s="113"/>
      <c r="CE102" s="113"/>
      <c r="CF102" s="113"/>
      <c r="CG102" s="113"/>
      <c r="CH102" s="113"/>
      <c r="CI102" s="113"/>
      <c r="CJ102" s="113"/>
      <c r="CK102" s="113"/>
    </row>
    <row r="103" spans="1:89" s="128" customFormat="1">
      <c r="A103" s="125">
        <f>'PENGGABUNGAN AKTIVITAS'!A102</f>
        <v>100</v>
      </c>
      <c r="B103" s="125" t="str">
        <f>'PENGGABUNGAN AKTIVITAS'!B102</f>
        <v>[2] Tutor IKD 9 Case 2</v>
      </c>
      <c r="C103" s="125" t="str">
        <f>'PENGGABUNGAN AKTIVITAS'!C102</f>
        <v>P72</v>
      </c>
      <c r="D103" s="125" t="str">
        <f>'PENGGABUNGAN AKTIVITAS'!D102</f>
        <v>UA2</v>
      </c>
      <c r="E103" s="125">
        <f>'PENGGABUNGAN AKTIVITAS'!E102</f>
        <v>9</v>
      </c>
      <c r="F103" s="125">
        <f>'PENGGABUNGAN AKTIVITAS'!F102</f>
        <v>250</v>
      </c>
      <c r="G103" s="126">
        <f t="shared" si="7"/>
        <v>2250</v>
      </c>
      <c r="H103" s="127">
        <f>(G103/$G$381)*'REKAP BTL'!$C$14</f>
        <v>98412959.491502732</v>
      </c>
      <c r="I103" s="125"/>
      <c r="J103" s="125"/>
      <c r="K103" s="125"/>
      <c r="L103" s="125"/>
      <c r="M103" s="125"/>
      <c r="N103" s="127">
        <f t="shared" si="8"/>
        <v>1344439.3373156111</v>
      </c>
      <c r="O103" s="127">
        <f t="shared" si="9"/>
        <v>1344439.3373156111</v>
      </c>
      <c r="P103" s="127">
        <f t="shared" si="10"/>
        <v>1344439.3373156111</v>
      </c>
      <c r="Q103" s="127">
        <f t="shared" si="11"/>
        <v>1344439.3373156111</v>
      </c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5"/>
      <c r="AH103" s="125"/>
      <c r="AI103" s="125"/>
      <c r="AJ103" s="125"/>
      <c r="AK103" s="125"/>
      <c r="AL103" s="119">
        <f t="shared" si="13"/>
        <v>5377757.3492624443</v>
      </c>
      <c r="AM103" s="119">
        <f t="shared" si="12"/>
        <v>97777.406350226258</v>
      </c>
      <c r="AN103" s="113"/>
      <c r="AO103" s="113"/>
      <c r="AP103" s="113"/>
      <c r="AQ103" s="113"/>
      <c r="AR103" s="113"/>
      <c r="AS103" s="113"/>
      <c r="AT103" s="113"/>
      <c r="AU103" s="113"/>
      <c r="AV103" s="113"/>
      <c r="AW103" s="113"/>
      <c r="AX103" s="113"/>
      <c r="AY103" s="113"/>
      <c r="AZ103" s="113"/>
      <c r="BA103" s="113"/>
      <c r="BB103" s="113"/>
      <c r="BC103" s="113"/>
      <c r="BD103" s="113"/>
      <c r="BE103" s="113"/>
      <c r="BF103" s="113"/>
      <c r="BG103" s="113"/>
      <c r="BH103" s="113"/>
      <c r="BI103" s="113"/>
      <c r="BJ103" s="113"/>
      <c r="BK103" s="113"/>
      <c r="BL103" s="113"/>
      <c r="BM103" s="113"/>
      <c r="BN103" s="113"/>
      <c r="BO103" s="113"/>
      <c r="BP103" s="113"/>
      <c r="BQ103" s="113"/>
      <c r="BR103" s="113"/>
      <c r="BS103" s="113"/>
      <c r="BT103" s="113"/>
      <c r="BU103" s="113"/>
      <c r="BV103" s="113"/>
      <c r="BW103" s="113"/>
      <c r="BX103" s="113"/>
      <c r="BY103" s="113"/>
      <c r="BZ103" s="113"/>
      <c r="CA103" s="113"/>
      <c r="CB103" s="113"/>
      <c r="CC103" s="113"/>
      <c r="CD103" s="113"/>
      <c r="CE103" s="113"/>
      <c r="CF103" s="113"/>
      <c r="CG103" s="113"/>
      <c r="CH103" s="113"/>
      <c r="CI103" s="113"/>
      <c r="CJ103" s="113"/>
      <c r="CK103" s="113"/>
    </row>
    <row r="104" spans="1:89" s="128" customFormat="1">
      <c r="A104" s="125">
        <f>'PENGGABUNGAN AKTIVITAS'!A103</f>
        <v>101</v>
      </c>
      <c r="B104" s="125" t="str">
        <f>'PENGGABUNGAN AKTIVITAS'!B103</f>
        <v>[2] Tutor IKD 9 Case 3</v>
      </c>
      <c r="C104" s="125" t="str">
        <f>'PENGGABUNGAN AKTIVITAS'!C103</f>
        <v>P73</v>
      </c>
      <c r="D104" s="125" t="str">
        <f>'PENGGABUNGAN AKTIVITAS'!D103</f>
        <v>UA2</v>
      </c>
      <c r="E104" s="125">
        <f>'PENGGABUNGAN AKTIVITAS'!E103</f>
        <v>9</v>
      </c>
      <c r="F104" s="125">
        <f>'PENGGABUNGAN AKTIVITAS'!F103</f>
        <v>250</v>
      </c>
      <c r="G104" s="126">
        <f t="shared" si="7"/>
        <v>2250</v>
      </c>
      <c r="H104" s="127">
        <f>(G104/$G$381)*'REKAP BTL'!$C$14</f>
        <v>98412959.491502732</v>
      </c>
      <c r="I104" s="125"/>
      <c r="J104" s="125"/>
      <c r="K104" s="125"/>
      <c r="L104" s="125"/>
      <c r="M104" s="125"/>
      <c r="N104" s="127">
        <f t="shared" si="8"/>
        <v>1344439.3373156111</v>
      </c>
      <c r="O104" s="127">
        <f t="shared" si="9"/>
        <v>1344439.3373156111</v>
      </c>
      <c r="P104" s="127">
        <f t="shared" si="10"/>
        <v>1344439.3373156111</v>
      </c>
      <c r="Q104" s="127">
        <f t="shared" si="11"/>
        <v>1344439.3373156111</v>
      </c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5"/>
      <c r="AH104" s="125"/>
      <c r="AI104" s="125"/>
      <c r="AJ104" s="125"/>
      <c r="AK104" s="125"/>
      <c r="AL104" s="119">
        <f t="shared" si="13"/>
        <v>5377757.3492624443</v>
      </c>
      <c r="AM104" s="119">
        <f t="shared" si="12"/>
        <v>97777.406350226258</v>
      </c>
      <c r="AN104" s="113"/>
      <c r="AO104" s="113"/>
      <c r="AP104" s="113"/>
      <c r="AQ104" s="113"/>
      <c r="AR104" s="113"/>
      <c r="AS104" s="113"/>
      <c r="AT104" s="113"/>
      <c r="AU104" s="113"/>
      <c r="AV104" s="113"/>
      <c r="AW104" s="113"/>
      <c r="AX104" s="113"/>
      <c r="AY104" s="113"/>
      <c r="AZ104" s="113"/>
      <c r="BA104" s="113"/>
      <c r="BB104" s="113"/>
      <c r="BC104" s="113"/>
      <c r="BD104" s="113"/>
      <c r="BE104" s="113"/>
      <c r="BF104" s="113"/>
      <c r="BG104" s="113"/>
      <c r="BH104" s="113"/>
      <c r="BI104" s="113"/>
      <c r="BJ104" s="113"/>
      <c r="BK104" s="113"/>
      <c r="BL104" s="113"/>
      <c r="BM104" s="113"/>
      <c r="BN104" s="113"/>
      <c r="BO104" s="113"/>
      <c r="BP104" s="113"/>
      <c r="BQ104" s="113"/>
      <c r="BR104" s="113"/>
      <c r="BS104" s="113"/>
      <c r="BT104" s="113"/>
      <c r="BU104" s="113"/>
      <c r="BV104" s="113"/>
      <c r="BW104" s="113"/>
      <c r="BX104" s="113"/>
      <c r="BY104" s="113"/>
      <c r="BZ104" s="113"/>
      <c r="CA104" s="113"/>
      <c r="CB104" s="113"/>
      <c r="CC104" s="113"/>
      <c r="CD104" s="113"/>
      <c r="CE104" s="113"/>
      <c r="CF104" s="113"/>
      <c r="CG104" s="113"/>
      <c r="CH104" s="113"/>
      <c r="CI104" s="113"/>
      <c r="CJ104" s="113"/>
      <c r="CK104" s="113"/>
    </row>
    <row r="105" spans="1:89" s="128" customFormat="1">
      <c r="A105" s="125">
        <f>'PENGGABUNGAN AKTIVITAS'!A104</f>
        <v>102</v>
      </c>
      <c r="B105" s="125" t="str">
        <f>'PENGGABUNGAN AKTIVITAS'!B104</f>
        <v>[2] Tutor IKD 10 Case 1</v>
      </c>
      <c r="C105" s="125" t="str">
        <f>'PENGGABUNGAN AKTIVITAS'!C104</f>
        <v>P74</v>
      </c>
      <c r="D105" s="125" t="str">
        <f>'PENGGABUNGAN AKTIVITAS'!D104</f>
        <v>UA2</v>
      </c>
      <c r="E105" s="125">
        <f>'PENGGABUNGAN AKTIVITAS'!E104</f>
        <v>9</v>
      </c>
      <c r="F105" s="125">
        <f>'PENGGABUNGAN AKTIVITAS'!F104</f>
        <v>250</v>
      </c>
      <c r="G105" s="126">
        <f t="shared" si="7"/>
        <v>2250</v>
      </c>
      <c r="H105" s="127">
        <f>(G105/$G$381)*'REKAP BTL'!$C$14</f>
        <v>98412959.491502732</v>
      </c>
      <c r="I105" s="125"/>
      <c r="J105" s="125"/>
      <c r="K105" s="125"/>
      <c r="L105" s="125"/>
      <c r="M105" s="125"/>
      <c r="N105" s="127">
        <f t="shared" si="8"/>
        <v>1344439.3373156111</v>
      </c>
      <c r="O105" s="127">
        <f t="shared" si="9"/>
        <v>1344439.3373156111</v>
      </c>
      <c r="P105" s="127">
        <f t="shared" si="10"/>
        <v>1344439.3373156111</v>
      </c>
      <c r="Q105" s="127">
        <f t="shared" si="11"/>
        <v>1344439.3373156111</v>
      </c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5"/>
      <c r="AH105" s="125"/>
      <c r="AI105" s="125"/>
      <c r="AJ105" s="125"/>
      <c r="AK105" s="125"/>
      <c r="AL105" s="119">
        <f t="shared" si="13"/>
        <v>5377757.3492624443</v>
      </c>
      <c r="AM105" s="119">
        <f t="shared" si="12"/>
        <v>97777.406350226258</v>
      </c>
      <c r="AN105" s="113"/>
      <c r="AO105" s="113"/>
      <c r="AP105" s="113"/>
      <c r="AQ105" s="113"/>
      <c r="AR105" s="113"/>
      <c r="AS105" s="113"/>
      <c r="AT105" s="113"/>
      <c r="AU105" s="113"/>
      <c r="AV105" s="113"/>
      <c r="AW105" s="113"/>
      <c r="AX105" s="113"/>
      <c r="AY105" s="113"/>
      <c r="AZ105" s="113"/>
      <c r="BA105" s="113"/>
      <c r="BB105" s="113"/>
      <c r="BC105" s="113"/>
      <c r="BD105" s="113"/>
      <c r="BE105" s="113"/>
      <c r="BF105" s="113"/>
      <c r="BG105" s="113"/>
      <c r="BH105" s="113"/>
      <c r="BI105" s="113"/>
      <c r="BJ105" s="113"/>
      <c r="BK105" s="113"/>
      <c r="BL105" s="113"/>
      <c r="BM105" s="113"/>
      <c r="BN105" s="113"/>
      <c r="BO105" s="113"/>
      <c r="BP105" s="113"/>
      <c r="BQ105" s="113"/>
      <c r="BR105" s="113"/>
      <c r="BS105" s="113"/>
      <c r="BT105" s="113"/>
      <c r="BU105" s="113"/>
      <c r="BV105" s="113"/>
      <c r="BW105" s="113"/>
      <c r="BX105" s="113"/>
      <c r="BY105" s="113"/>
      <c r="BZ105" s="113"/>
      <c r="CA105" s="113"/>
      <c r="CB105" s="113"/>
      <c r="CC105" s="113"/>
      <c r="CD105" s="113"/>
      <c r="CE105" s="113"/>
      <c r="CF105" s="113"/>
      <c r="CG105" s="113"/>
      <c r="CH105" s="113"/>
      <c r="CI105" s="113"/>
      <c r="CJ105" s="113"/>
      <c r="CK105" s="113"/>
    </row>
    <row r="106" spans="1:89" s="128" customFormat="1">
      <c r="A106" s="125">
        <f>'PENGGABUNGAN AKTIVITAS'!A105</f>
        <v>103</v>
      </c>
      <c r="B106" s="125" t="str">
        <f>'PENGGABUNGAN AKTIVITAS'!B105</f>
        <v>[2] Tutor IKD 10 Case 2</v>
      </c>
      <c r="C106" s="125" t="str">
        <f>'PENGGABUNGAN AKTIVITAS'!C105</f>
        <v>P75</v>
      </c>
      <c r="D106" s="125" t="str">
        <f>'PENGGABUNGAN AKTIVITAS'!D105</f>
        <v>UA2</v>
      </c>
      <c r="E106" s="125">
        <f>'PENGGABUNGAN AKTIVITAS'!E105</f>
        <v>9</v>
      </c>
      <c r="F106" s="125">
        <f>'PENGGABUNGAN AKTIVITAS'!F105</f>
        <v>250</v>
      </c>
      <c r="G106" s="126">
        <f t="shared" si="7"/>
        <v>2250</v>
      </c>
      <c r="H106" s="127">
        <f>(G106/$G$381)*'REKAP BTL'!$C$14</f>
        <v>98412959.491502732</v>
      </c>
      <c r="I106" s="125"/>
      <c r="J106" s="125"/>
      <c r="K106" s="125"/>
      <c r="L106" s="125"/>
      <c r="M106" s="125"/>
      <c r="N106" s="127">
        <f t="shared" si="8"/>
        <v>1344439.3373156111</v>
      </c>
      <c r="O106" s="127">
        <f t="shared" si="9"/>
        <v>1344439.3373156111</v>
      </c>
      <c r="P106" s="127">
        <f t="shared" si="10"/>
        <v>1344439.3373156111</v>
      </c>
      <c r="Q106" s="127">
        <f t="shared" si="11"/>
        <v>1344439.3373156111</v>
      </c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5"/>
      <c r="AH106" s="125"/>
      <c r="AI106" s="125"/>
      <c r="AJ106" s="125"/>
      <c r="AK106" s="125"/>
      <c r="AL106" s="119">
        <f t="shared" si="13"/>
        <v>5377757.3492624443</v>
      </c>
      <c r="AM106" s="119">
        <f t="shared" si="12"/>
        <v>97777.406350226258</v>
      </c>
      <c r="AN106" s="113"/>
      <c r="AO106" s="113"/>
      <c r="AP106" s="113"/>
      <c r="AQ106" s="113"/>
      <c r="AR106" s="113"/>
      <c r="AS106" s="113"/>
      <c r="AT106" s="113"/>
      <c r="AU106" s="113"/>
      <c r="AV106" s="113"/>
      <c r="AW106" s="113"/>
      <c r="AX106" s="113"/>
      <c r="AY106" s="113"/>
      <c r="AZ106" s="113"/>
      <c r="BA106" s="113"/>
      <c r="BB106" s="113"/>
      <c r="BC106" s="113"/>
      <c r="BD106" s="113"/>
      <c r="BE106" s="113"/>
      <c r="BF106" s="113"/>
      <c r="BG106" s="113"/>
      <c r="BH106" s="113"/>
      <c r="BI106" s="113"/>
      <c r="BJ106" s="113"/>
      <c r="BK106" s="113"/>
      <c r="BL106" s="113"/>
      <c r="BM106" s="113"/>
      <c r="BN106" s="113"/>
      <c r="BO106" s="113"/>
      <c r="BP106" s="113"/>
      <c r="BQ106" s="113"/>
      <c r="BR106" s="113"/>
      <c r="BS106" s="113"/>
      <c r="BT106" s="113"/>
      <c r="BU106" s="113"/>
      <c r="BV106" s="113"/>
      <c r="BW106" s="113"/>
      <c r="BX106" s="113"/>
      <c r="BY106" s="113"/>
      <c r="BZ106" s="113"/>
      <c r="CA106" s="113"/>
      <c r="CB106" s="113"/>
      <c r="CC106" s="113"/>
      <c r="CD106" s="113"/>
      <c r="CE106" s="113"/>
      <c r="CF106" s="113"/>
      <c r="CG106" s="113"/>
      <c r="CH106" s="113"/>
      <c r="CI106" s="113"/>
      <c r="CJ106" s="113"/>
      <c r="CK106" s="113"/>
    </row>
    <row r="107" spans="1:89" s="128" customFormat="1">
      <c r="A107" s="125">
        <f>'PENGGABUNGAN AKTIVITAS'!A106</f>
        <v>104</v>
      </c>
      <c r="B107" s="125" t="str">
        <f>'PENGGABUNGAN AKTIVITAS'!B106</f>
        <v>[2] Tutor IKD 10 Case 3</v>
      </c>
      <c r="C107" s="125" t="str">
        <f>'PENGGABUNGAN AKTIVITAS'!C106</f>
        <v>P76</v>
      </c>
      <c r="D107" s="125" t="str">
        <f>'PENGGABUNGAN AKTIVITAS'!D106</f>
        <v>UA2</v>
      </c>
      <c r="E107" s="125">
        <f>'PENGGABUNGAN AKTIVITAS'!E106</f>
        <v>9</v>
      </c>
      <c r="F107" s="125">
        <f>'PENGGABUNGAN AKTIVITAS'!F106</f>
        <v>250</v>
      </c>
      <c r="G107" s="126">
        <f t="shared" si="7"/>
        <v>2250</v>
      </c>
      <c r="H107" s="127">
        <f>(G107/$G$381)*'REKAP BTL'!$C$14</f>
        <v>98412959.491502732</v>
      </c>
      <c r="I107" s="125"/>
      <c r="J107" s="125"/>
      <c r="K107" s="125"/>
      <c r="L107" s="125"/>
      <c r="M107" s="125"/>
      <c r="N107" s="127">
        <f t="shared" si="8"/>
        <v>1344439.3373156111</v>
      </c>
      <c r="O107" s="127">
        <f t="shared" si="9"/>
        <v>1344439.3373156111</v>
      </c>
      <c r="P107" s="127">
        <f t="shared" si="10"/>
        <v>1344439.3373156111</v>
      </c>
      <c r="Q107" s="127">
        <f t="shared" si="11"/>
        <v>1344439.3373156111</v>
      </c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5"/>
      <c r="AH107" s="125"/>
      <c r="AI107" s="125"/>
      <c r="AJ107" s="125"/>
      <c r="AK107" s="125"/>
      <c r="AL107" s="119">
        <f t="shared" si="13"/>
        <v>5377757.3492624443</v>
      </c>
      <c r="AM107" s="119">
        <f t="shared" si="12"/>
        <v>97777.406350226258</v>
      </c>
      <c r="AN107" s="113"/>
      <c r="AO107" s="113"/>
      <c r="AP107" s="113"/>
      <c r="AQ107" s="113"/>
      <c r="AR107" s="113"/>
      <c r="AS107" s="113"/>
      <c r="AT107" s="113"/>
      <c r="AU107" s="113"/>
      <c r="AV107" s="113"/>
      <c r="AW107" s="113"/>
      <c r="AX107" s="113"/>
      <c r="AY107" s="113"/>
      <c r="AZ107" s="113"/>
      <c r="BA107" s="113"/>
      <c r="BB107" s="113"/>
      <c r="BC107" s="113"/>
      <c r="BD107" s="113"/>
      <c r="BE107" s="113"/>
      <c r="BF107" s="113"/>
      <c r="BG107" s="113"/>
      <c r="BH107" s="113"/>
      <c r="BI107" s="113"/>
      <c r="BJ107" s="113"/>
      <c r="BK107" s="113"/>
      <c r="BL107" s="113"/>
      <c r="BM107" s="113"/>
      <c r="BN107" s="113"/>
      <c r="BO107" s="113"/>
      <c r="BP107" s="113"/>
      <c r="BQ107" s="113"/>
      <c r="BR107" s="113"/>
      <c r="BS107" s="113"/>
      <c r="BT107" s="113"/>
      <c r="BU107" s="113"/>
      <c r="BV107" s="113"/>
      <c r="BW107" s="113"/>
      <c r="BX107" s="113"/>
      <c r="BY107" s="113"/>
      <c r="BZ107" s="113"/>
      <c r="CA107" s="113"/>
      <c r="CB107" s="113"/>
      <c r="CC107" s="113"/>
      <c r="CD107" s="113"/>
      <c r="CE107" s="113"/>
      <c r="CF107" s="113"/>
      <c r="CG107" s="113"/>
      <c r="CH107" s="113"/>
      <c r="CI107" s="113"/>
      <c r="CJ107" s="113"/>
      <c r="CK107" s="113"/>
    </row>
    <row r="108" spans="1:89" s="128" customFormat="1">
      <c r="A108" s="125">
        <f>'PENGGABUNGAN AKTIVITAS'!A107</f>
        <v>105</v>
      </c>
      <c r="B108" s="125" t="str">
        <f>'PENGGABUNGAN AKTIVITAS'!B107</f>
        <v>[2] Tramed Tanda Vital</v>
      </c>
      <c r="C108" s="125" t="str">
        <f>'PENGGABUNGAN AKTIVITAS'!C107</f>
        <v>P77</v>
      </c>
      <c r="D108" s="125" t="str">
        <f>'PENGGABUNGAN AKTIVITAS'!D107</f>
        <v>UA2</v>
      </c>
      <c r="E108" s="125">
        <f>'PENGGABUNGAN AKTIVITAS'!E107</f>
        <v>3</v>
      </c>
      <c r="F108" s="125">
        <f>'PENGGABUNGAN AKTIVITAS'!F107</f>
        <v>250</v>
      </c>
      <c r="G108" s="126">
        <f t="shared" si="7"/>
        <v>750</v>
      </c>
      <c r="H108" s="127">
        <f>(G108/$G$381)*'REKAP BTL'!$C$14</f>
        <v>32804319.830500912</v>
      </c>
      <c r="I108" s="125"/>
      <c r="J108" s="125"/>
      <c r="K108" s="125"/>
      <c r="L108" s="125"/>
      <c r="M108" s="125"/>
      <c r="N108" s="127">
        <f t="shared" si="8"/>
        <v>448146.44577187038</v>
      </c>
      <c r="O108" s="127">
        <f t="shared" si="9"/>
        <v>448146.44577187038</v>
      </c>
      <c r="P108" s="127">
        <f t="shared" si="10"/>
        <v>448146.44577187038</v>
      </c>
      <c r="Q108" s="127">
        <f t="shared" si="11"/>
        <v>448146.44577187038</v>
      </c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19">
        <f t="shared" si="13"/>
        <v>1792585.7830874815</v>
      </c>
      <c r="AM108" s="119">
        <f t="shared" si="12"/>
        <v>32592.468783408756</v>
      </c>
      <c r="AN108" s="113"/>
      <c r="AO108" s="113"/>
      <c r="AP108" s="113"/>
      <c r="AQ108" s="113"/>
      <c r="AR108" s="113"/>
      <c r="AS108" s="113"/>
      <c r="AT108" s="113"/>
      <c r="AU108" s="113"/>
      <c r="AV108" s="113"/>
      <c r="AW108" s="113"/>
      <c r="AX108" s="113"/>
      <c r="AY108" s="113"/>
      <c r="AZ108" s="113"/>
      <c r="BA108" s="113"/>
      <c r="BB108" s="113"/>
      <c r="BC108" s="113"/>
      <c r="BD108" s="113"/>
      <c r="BE108" s="113"/>
      <c r="BF108" s="113"/>
      <c r="BG108" s="113"/>
      <c r="BH108" s="113"/>
      <c r="BI108" s="113"/>
      <c r="BJ108" s="113"/>
      <c r="BK108" s="113"/>
      <c r="BL108" s="113"/>
      <c r="BM108" s="113"/>
      <c r="BN108" s="113"/>
      <c r="BO108" s="113"/>
      <c r="BP108" s="113"/>
      <c r="BQ108" s="113"/>
      <c r="BR108" s="113"/>
      <c r="BS108" s="113"/>
      <c r="BT108" s="113"/>
      <c r="BU108" s="113"/>
      <c r="BV108" s="113"/>
      <c r="BW108" s="113"/>
      <c r="BX108" s="113"/>
      <c r="BY108" s="113"/>
      <c r="BZ108" s="113"/>
      <c r="CA108" s="113"/>
      <c r="CB108" s="113"/>
      <c r="CC108" s="113"/>
      <c r="CD108" s="113"/>
      <c r="CE108" s="113"/>
      <c r="CF108" s="113"/>
      <c r="CG108" s="113"/>
      <c r="CH108" s="113"/>
      <c r="CI108" s="113"/>
      <c r="CJ108" s="113"/>
      <c r="CK108" s="113"/>
    </row>
    <row r="109" spans="1:89" s="128" customFormat="1">
      <c r="A109" s="125">
        <f>'PENGGABUNGAN AKTIVITAS'!A108</f>
        <v>106</v>
      </c>
      <c r="B109" s="125" t="str">
        <f>'PENGGABUNGAN AKTIVITAS'!B108</f>
        <v>[2] Tramed Dasar Pemeriksaan fisik</v>
      </c>
      <c r="C109" s="125" t="str">
        <f>'PENGGABUNGAN AKTIVITAS'!C108</f>
        <v>P78</v>
      </c>
      <c r="D109" s="125" t="str">
        <f>'PENGGABUNGAN AKTIVITAS'!D108</f>
        <v>UA2</v>
      </c>
      <c r="E109" s="125">
        <f>'PENGGABUNGAN AKTIVITAS'!E108</f>
        <v>3</v>
      </c>
      <c r="F109" s="125">
        <f>'PENGGABUNGAN AKTIVITAS'!F108</f>
        <v>250</v>
      </c>
      <c r="G109" s="126">
        <f t="shared" si="7"/>
        <v>750</v>
      </c>
      <c r="H109" s="127">
        <f>(G109/$G$381)*'REKAP BTL'!$C$14</f>
        <v>32804319.830500912</v>
      </c>
      <c r="I109" s="125"/>
      <c r="J109" s="125"/>
      <c r="K109" s="125"/>
      <c r="L109" s="125"/>
      <c r="M109" s="125"/>
      <c r="N109" s="127">
        <f t="shared" si="8"/>
        <v>448146.44577187038</v>
      </c>
      <c r="O109" s="127">
        <f t="shared" si="9"/>
        <v>448146.44577187038</v>
      </c>
      <c r="P109" s="127">
        <f t="shared" si="10"/>
        <v>448146.44577187038</v>
      </c>
      <c r="Q109" s="127">
        <f t="shared" si="11"/>
        <v>448146.44577187038</v>
      </c>
      <c r="R109" s="125"/>
      <c r="S109" s="125"/>
      <c r="T109" s="125"/>
      <c r="U109" s="125"/>
      <c r="V109" s="125"/>
      <c r="W109" s="125"/>
      <c r="X109" s="125"/>
      <c r="Y109" s="125"/>
      <c r="Z109" s="125"/>
      <c r="AA109" s="125"/>
      <c r="AB109" s="125"/>
      <c r="AC109" s="125"/>
      <c r="AD109" s="125"/>
      <c r="AE109" s="125"/>
      <c r="AF109" s="125"/>
      <c r="AG109" s="125"/>
      <c r="AH109" s="125"/>
      <c r="AI109" s="125"/>
      <c r="AJ109" s="125"/>
      <c r="AK109" s="125"/>
      <c r="AL109" s="119">
        <f t="shared" si="13"/>
        <v>1792585.7830874815</v>
      </c>
      <c r="AM109" s="119">
        <f t="shared" si="12"/>
        <v>32592.468783408756</v>
      </c>
      <c r="AN109" s="113"/>
      <c r="AO109" s="113"/>
      <c r="AP109" s="113"/>
      <c r="AQ109" s="113"/>
      <c r="AR109" s="113"/>
      <c r="AS109" s="113"/>
      <c r="AT109" s="113"/>
      <c r="AU109" s="113"/>
      <c r="AV109" s="113"/>
      <c r="AW109" s="113"/>
      <c r="AX109" s="113"/>
      <c r="AY109" s="113"/>
      <c r="AZ109" s="113"/>
      <c r="BA109" s="113"/>
      <c r="BB109" s="113"/>
      <c r="BC109" s="113"/>
      <c r="BD109" s="113"/>
      <c r="BE109" s="113"/>
      <c r="BF109" s="113"/>
      <c r="BG109" s="113"/>
      <c r="BH109" s="113"/>
      <c r="BI109" s="113"/>
      <c r="BJ109" s="113"/>
      <c r="BK109" s="113"/>
      <c r="BL109" s="113"/>
      <c r="BM109" s="113"/>
      <c r="BN109" s="113"/>
      <c r="BO109" s="113"/>
      <c r="BP109" s="113"/>
      <c r="BQ109" s="113"/>
      <c r="BR109" s="113"/>
      <c r="BS109" s="113"/>
      <c r="BT109" s="113"/>
      <c r="BU109" s="113"/>
      <c r="BV109" s="113"/>
      <c r="BW109" s="113"/>
      <c r="BX109" s="113"/>
      <c r="BY109" s="113"/>
      <c r="BZ109" s="113"/>
      <c r="CA109" s="113"/>
      <c r="CB109" s="113"/>
      <c r="CC109" s="113"/>
      <c r="CD109" s="113"/>
      <c r="CE109" s="113"/>
      <c r="CF109" s="113"/>
      <c r="CG109" s="113"/>
      <c r="CH109" s="113"/>
      <c r="CI109" s="113"/>
      <c r="CJ109" s="113"/>
      <c r="CK109" s="113"/>
    </row>
    <row r="110" spans="1:89" s="128" customFormat="1">
      <c r="A110" s="125">
        <f>'PENGGABUNGAN AKTIVITAS'!A109</f>
        <v>107</v>
      </c>
      <c r="B110" s="125" t="str">
        <f>'PENGGABUNGAN AKTIVITAS'!B109</f>
        <v>[2] Tramed Pemeriksaan Antropometri</v>
      </c>
      <c r="C110" s="125" t="str">
        <f>'PENGGABUNGAN AKTIVITAS'!C109</f>
        <v>P79</v>
      </c>
      <c r="D110" s="125" t="str">
        <f>'PENGGABUNGAN AKTIVITAS'!D109</f>
        <v>UA2</v>
      </c>
      <c r="E110" s="125">
        <f>'PENGGABUNGAN AKTIVITAS'!E109</f>
        <v>3</v>
      </c>
      <c r="F110" s="125">
        <f>'PENGGABUNGAN AKTIVITAS'!F109</f>
        <v>250</v>
      </c>
      <c r="G110" s="126">
        <f t="shared" si="7"/>
        <v>750</v>
      </c>
      <c r="H110" s="127">
        <f>(G110/$G$381)*'REKAP BTL'!$C$14</f>
        <v>32804319.830500912</v>
      </c>
      <c r="I110" s="125"/>
      <c r="J110" s="125"/>
      <c r="K110" s="125"/>
      <c r="L110" s="125"/>
      <c r="M110" s="125"/>
      <c r="N110" s="127">
        <f t="shared" si="8"/>
        <v>448146.44577187038</v>
      </c>
      <c r="O110" s="127">
        <f t="shared" si="9"/>
        <v>448146.44577187038</v>
      </c>
      <c r="P110" s="127">
        <f t="shared" si="10"/>
        <v>448146.44577187038</v>
      </c>
      <c r="Q110" s="127">
        <f t="shared" si="11"/>
        <v>448146.44577187038</v>
      </c>
      <c r="R110" s="125"/>
      <c r="S110" s="125"/>
      <c r="T110" s="125"/>
      <c r="U110" s="125"/>
      <c r="V110" s="125"/>
      <c r="W110" s="125"/>
      <c r="X110" s="125"/>
      <c r="Y110" s="125"/>
      <c r="Z110" s="125"/>
      <c r="AA110" s="125"/>
      <c r="AB110" s="125"/>
      <c r="AC110" s="125"/>
      <c r="AD110" s="125"/>
      <c r="AE110" s="125"/>
      <c r="AF110" s="125"/>
      <c r="AG110" s="125"/>
      <c r="AH110" s="125"/>
      <c r="AI110" s="125"/>
      <c r="AJ110" s="125"/>
      <c r="AK110" s="125"/>
      <c r="AL110" s="119">
        <f t="shared" si="13"/>
        <v>1792585.7830874815</v>
      </c>
      <c r="AM110" s="119">
        <f t="shared" si="12"/>
        <v>32592.468783408756</v>
      </c>
      <c r="AN110" s="113"/>
      <c r="AO110" s="113"/>
      <c r="AP110" s="113"/>
      <c r="AQ110" s="113"/>
      <c r="AR110" s="113"/>
      <c r="AS110" s="113"/>
      <c r="AT110" s="113"/>
      <c r="AU110" s="113"/>
      <c r="AV110" s="113"/>
      <c r="AW110" s="113"/>
      <c r="AX110" s="113"/>
      <c r="AY110" s="113"/>
      <c r="AZ110" s="113"/>
      <c r="BA110" s="113"/>
      <c r="BB110" s="113"/>
      <c r="BC110" s="113"/>
      <c r="BD110" s="113"/>
      <c r="BE110" s="113"/>
      <c r="BF110" s="113"/>
      <c r="BG110" s="113"/>
      <c r="BH110" s="113"/>
      <c r="BI110" s="113"/>
      <c r="BJ110" s="113"/>
      <c r="BK110" s="113"/>
      <c r="BL110" s="113"/>
      <c r="BM110" s="113"/>
      <c r="BN110" s="113"/>
      <c r="BO110" s="113"/>
      <c r="BP110" s="113"/>
      <c r="BQ110" s="113"/>
      <c r="BR110" s="113"/>
      <c r="BS110" s="113"/>
      <c r="BT110" s="113"/>
      <c r="BU110" s="113"/>
      <c r="BV110" s="113"/>
      <c r="BW110" s="113"/>
      <c r="BX110" s="113"/>
      <c r="BY110" s="113"/>
      <c r="BZ110" s="113"/>
      <c r="CA110" s="113"/>
      <c r="CB110" s="113"/>
      <c r="CC110" s="113"/>
      <c r="CD110" s="113"/>
      <c r="CE110" s="113"/>
      <c r="CF110" s="113"/>
      <c r="CG110" s="113"/>
      <c r="CH110" s="113"/>
      <c r="CI110" s="113"/>
      <c r="CJ110" s="113"/>
      <c r="CK110" s="113"/>
    </row>
    <row r="111" spans="1:89" s="128" customFormat="1">
      <c r="A111" s="125">
        <f>'PENGGABUNGAN AKTIVITAS'!A110</f>
        <v>108</v>
      </c>
      <c r="B111" s="125" t="str">
        <f>'PENGGABUNGAN AKTIVITAS'!B110</f>
        <v>[2] Tramed Pengukuran IMT</v>
      </c>
      <c r="C111" s="125" t="str">
        <f>'PENGGABUNGAN AKTIVITAS'!C110</f>
        <v>P80</v>
      </c>
      <c r="D111" s="125" t="str">
        <f>'PENGGABUNGAN AKTIVITAS'!D110</f>
        <v>UA2</v>
      </c>
      <c r="E111" s="125">
        <f>'PENGGABUNGAN AKTIVITAS'!E110</f>
        <v>3</v>
      </c>
      <c r="F111" s="125">
        <f>'PENGGABUNGAN AKTIVITAS'!F110</f>
        <v>250</v>
      </c>
      <c r="G111" s="126">
        <f t="shared" si="7"/>
        <v>750</v>
      </c>
      <c r="H111" s="127">
        <f>(G111/$G$381)*'REKAP BTL'!$C$14</f>
        <v>32804319.830500912</v>
      </c>
      <c r="I111" s="125"/>
      <c r="J111" s="125"/>
      <c r="K111" s="125"/>
      <c r="L111" s="125"/>
      <c r="M111" s="125"/>
      <c r="N111" s="127">
        <f t="shared" si="8"/>
        <v>448146.44577187038</v>
      </c>
      <c r="O111" s="127">
        <f t="shared" si="9"/>
        <v>448146.44577187038</v>
      </c>
      <c r="P111" s="127">
        <f t="shared" si="10"/>
        <v>448146.44577187038</v>
      </c>
      <c r="Q111" s="127">
        <f t="shared" si="11"/>
        <v>448146.44577187038</v>
      </c>
      <c r="R111" s="125"/>
      <c r="S111" s="125"/>
      <c r="T111" s="125"/>
      <c r="U111" s="125"/>
      <c r="V111" s="125"/>
      <c r="W111" s="125"/>
      <c r="X111" s="125"/>
      <c r="Y111" s="125"/>
      <c r="Z111" s="125"/>
      <c r="AA111" s="125"/>
      <c r="AB111" s="125"/>
      <c r="AC111" s="125"/>
      <c r="AD111" s="125"/>
      <c r="AE111" s="125"/>
      <c r="AF111" s="125"/>
      <c r="AG111" s="125"/>
      <c r="AH111" s="125"/>
      <c r="AI111" s="125"/>
      <c r="AJ111" s="125"/>
      <c r="AK111" s="125"/>
      <c r="AL111" s="119">
        <f t="shared" si="13"/>
        <v>1792585.7830874815</v>
      </c>
      <c r="AM111" s="119">
        <f t="shared" si="12"/>
        <v>32592.468783408756</v>
      </c>
      <c r="AN111" s="113"/>
      <c r="AO111" s="113"/>
      <c r="AP111" s="113"/>
      <c r="AQ111" s="113"/>
      <c r="AR111" s="113"/>
      <c r="AS111" s="113"/>
      <c r="AT111" s="113"/>
      <c r="AU111" s="113"/>
      <c r="AV111" s="113"/>
      <c r="AW111" s="113"/>
      <c r="AX111" s="113"/>
      <c r="AY111" s="113"/>
      <c r="AZ111" s="113"/>
      <c r="BA111" s="113"/>
      <c r="BB111" s="113"/>
      <c r="BC111" s="113"/>
      <c r="BD111" s="113"/>
      <c r="BE111" s="113"/>
      <c r="BF111" s="113"/>
      <c r="BG111" s="113"/>
      <c r="BH111" s="113"/>
      <c r="BI111" s="113"/>
      <c r="BJ111" s="113"/>
      <c r="BK111" s="113"/>
      <c r="BL111" s="113"/>
      <c r="BM111" s="113"/>
      <c r="BN111" s="113"/>
      <c r="BO111" s="113"/>
      <c r="BP111" s="113"/>
      <c r="BQ111" s="113"/>
      <c r="BR111" s="113"/>
      <c r="BS111" s="113"/>
      <c r="BT111" s="113"/>
      <c r="BU111" s="113"/>
      <c r="BV111" s="113"/>
      <c r="BW111" s="113"/>
      <c r="BX111" s="113"/>
      <c r="BY111" s="113"/>
      <c r="BZ111" s="113"/>
      <c r="CA111" s="113"/>
      <c r="CB111" s="113"/>
      <c r="CC111" s="113"/>
      <c r="CD111" s="113"/>
      <c r="CE111" s="113"/>
      <c r="CF111" s="113"/>
      <c r="CG111" s="113"/>
      <c r="CH111" s="113"/>
      <c r="CI111" s="113"/>
      <c r="CJ111" s="113"/>
      <c r="CK111" s="113"/>
    </row>
    <row r="112" spans="1:89" s="128" customFormat="1">
      <c r="A112" s="125">
        <f>'PENGGABUNGAN AKTIVITAS'!A111</f>
        <v>109</v>
      </c>
      <c r="B112" s="125" t="str">
        <f>'PENGGABUNGAN AKTIVITAS'!B111</f>
        <v>[2] Tramed APD</v>
      </c>
      <c r="C112" s="125" t="str">
        <f>'PENGGABUNGAN AKTIVITAS'!C111</f>
        <v>P81</v>
      </c>
      <c r="D112" s="125" t="str">
        <f>'PENGGABUNGAN AKTIVITAS'!D111</f>
        <v>UA2</v>
      </c>
      <c r="E112" s="125">
        <f>'PENGGABUNGAN AKTIVITAS'!E111</f>
        <v>3</v>
      </c>
      <c r="F112" s="125">
        <f>'PENGGABUNGAN AKTIVITAS'!F111</f>
        <v>250</v>
      </c>
      <c r="G112" s="126">
        <f t="shared" si="7"/>
        <v>750</v>
      </c>
      <c r="H112" s="127">
        <f>(G112/$G$381)*'REKAP BTL'!$C$14</f>
        <v>32804319.830500912</v>
      </c>
      <c r="I112" s="125"/>
      <c r="J112" s="125"/>
      <c r="K112" s="125"/>
      <c r="L112" s="125"/>
      <c r="M112" s="125"/>
      <c r="N112" s="127">
        <f t="shared" si="8"/>
        <v>448146.44577187038</v>
      </c>
      <c r="O112" s="127">
        <f t="shared" si="9"/>
        <v>448146.44577187038</v>
      </c>
      <c r="P112" s="127">
        <f t="shared" si="10"/>
        <v>448146.44577187038</v>
      </c>
      <c r="Q112" s="127">
        <f t="shared" si="11"/>
        <v>448146.44577187038</v>
      </c>
      <c r="R112" s="125"/>
      <c r="S112" s="125"/>
      <c r="T112" s="125"/>
      <c r="U112" s="125"/>
      <c r="V112" s="125"/>
      <c r="W112" s="125"/>
      <c r="X112" s="125"/>
      <c r="Y112" s="125"/>
      <c r="Z112" s="125"/>
      <c r="AA112" s="125"/>
      <c r="AB112" s="125"/>
      <c r="AC112" s="125"/>
      <c r="AD112" s="125"/>
      <c r="AE112" s="125"/>
      <c r="AF112" s="125"/>
      <c r="AG112" s="125"/>
      <c r="AH112" s="125"/>
      <c r="AI112" s="125"/>
      <c r="AJ112" s="125"/>
      <c r="AK112" s="125"/>
      <c r="AL112" s="119">
        <f t="shared" si="13"/>
        <v>1792585.7830874815</v>
      </c>
      <c r="AM112" s="119">
        <f t="shared" si="12"/>
        <v>32592.468783408756</v>
      </c>
      <c r="AN112" s="113"/>
      <c r="AO112" s="113"/>
      <c r="AP112" s="113"/>
      <c r="AQ112" s="113"/>
      <c r="AR112" s="113"/>
      <c r="AS112" s="113"/>
      <c r="AT112" s="113"/>
      <c r="AU112" s="113"/>
      <c r="AV112" s="113"/>
      <c r="AW112" s="113"/>
      <c r="AX112" s="113"/>
      <c r="AY112" s="113"/>
      <c r="AZ112" s="113"/>
      <c r="BA112" s="113"/>
      <c r="BB112" s="113"/>
      <c r="BC112" s="113"/>
      <c r="BD112" s="113"/>
      <c r="BE112" s="113"/>
      <c r="BF112" s="113"/>
      <c r="BG112" s="113"/>
      <c r="BH112" s="113"/>
      <c r="BI112" s="113"/>
      <c r="BJ112" s="113"/>
      <c r="BK112" s="113"/>
      <c r="BL112" s="113"/>
      <c r="BM112" s="113"/>
      <c r="BN112" s="113"/>
      <c r="BO112" s="113"/>
      <c r="BP112" s="113"/>
      <c r="BQ112" s="113"/>
      <c r="BR112" s="113"/>
      <c r="BS112" s="113"/>
      <c r="BT112" s="113"/>
      <c r="BU112" s="113"/>
      <c r="BV112" s="113"/>
      <c r="BW112" s="113"/>
      <c r="BX112" s="113"/>
      <c r="BY112" s="113"/>
      <c r="BZ112" s="113"/>
      <c r="CA112" s="113"/>
      <c r="CB112" s="113"/>
      <c r="CC112" s="113"/>
      <c r="CD112" s="113"/>
      <c r="CE112" s="113"/>
      <c r="CF112" s="113"/>
      <c r="CG112" s="113"/>
      <c r="CH112" s="113"/>
      <c r="CI112" s="113"/>
      <c r="CJ112" s="113"/>
      <c r="CK112" s="113"/>
    </row>
    <row r="113" spans="1:89" s="128" customFormat="1">
      <c r="A113" s="125">
        <f>'PENGGABUNGAN AKTIVITAS'!A112</f>
        <v>110</v>
      </c>
      <c r="B113" s="125" t="str">
        <f>'PENGGABUNGAN AKTIVITAS'!B112</f>
        <v>[2] Kuliah Iptek Kelautan</v>
      </c>
      <c r="C113" s="125" t="str">
        <f>'PENGGABUNGAN AKTIVITAS'!C112</f>
        <v>P82</v>
      </c>
      <c r="D113" s="125" t="str">
        <f>'PENGGABUNGAN AKTIVITAS'!D112</f>
        <v>UA2</v>
      </c>
      <c r="E113" s="125">
        <f>'PENGGABUNGAN AKTIVITAS'!E112</f>
        <v>28</v>
      </c>
      <c r="F113" s="125">
        <f>'PENGGABUNGAN AKTIVITAS'!F112</f>
        <v>250</v>
      </c>
      <c r="G113" s="126">
        <f t="shared" si="7"/>
        <v>7000</v>
      </c>
      <c r="H113" s="127">
        <f>(G113/$G$381)*'REKAP BTL'!$C$14</f>
        <v>306173651.75134182</v>
      </c>
      <c r="I113" s="125"/>
      <c r="J113" s="125"/>
      <c r="K113" s="125"/>
      <c r="L113" s="125"/>
      <c r="M113" s="125"/>
      <c r="N113" s="127">
        <f t="shared" si="8"/>
        <v>4182700.1605374571</v>
      </c>
      <c r="O113" s="127">
        <f t="shared" si="9"/>
        <v>4182700.1605374571</v>
      </c>
      <c r="P113" s="127">
        <f t="shared" si="10"/>
        <v>4182700.1605374571</v>
      </c>
      <c r="Q113" s="127">
        <f t="shared" si="11"/>
        <v>4182700.1605374571</v>
      </c>
      <c r="R113" s="125"/>
      <c r="S113" s="125"/>
      <c r="T113" s="125"/>
      <c r="U113" s="125"/>
      <c r="V113" s="125"/>
      <c r="W113" s="125"/>
      <c r="X113" s="125"/>
      <c r="Y113" s="125"/>
      <c r="Z113" s="125"/>
      <c r="AA113" s="125"/>
      <c r="AB113" s="125"/>
      <c r="AC113" s="125"/>
      <c r="AD113" s="125"/>
      <c r="AE113" s="125"/>
      <c r="AF113" s="125"/>
      <c r="AG113" s="125"/>
      <c r="AH113" s="125"/>
      <c r="AI113" s="125"/>
      <c r="AJ113" s="125"/>
      <c r="AK113" s="125"/>
      <c r="AL113" s="119">
        <f t="shared" si="13"/>
        <v>16730800.642149828</v>
      </c>
      <c r="AM113" s="119">
        <f t="shared" si="12"/>
        <v>304196.37531181506</v>
      </c>
      <c r="AN113" s="113"/>
      <c r="AO113" s="113"/>
      <c r="AP113" s="113"/>
      <c r="AQ113" s="113"/>
      <c r="AR113" s="113"/>
      <c r="AS113" s="113"/>
      <c r="AT113" s="113"/>
      <c r="AU113" s="113"/>
      <c r="AV113" s="113"/>
      <c r="AW113" s="113"/>
      <c r="AX113" s="113"/>
      <c r="AY113" s="113"/>
      <c r="AZ113" s="113"/>
      <c r="BA113" s="113"/>
      <c r="BB113" s="113"/>
      <c r="BC113" s="113"/>
      <c r="BD113" s="113"/>
      <c r="BE113" s="113"/>
      <c r="BF113" s="113"/>
      <c r="BG113" s="113"/>
      <c r="BH113" s="113"/>
      <c r="BI113" s="113"/>
      <c r="BJ113" s="113"/>
      <c r="BK113" s="113"/>
      <c r="BL113" s="113"/>
      <c r="BM113" s="113"/>
      <c r="BN113" s="113"/>
      <c r="BO113" s="113"/>
      <c r="BP113" s="113"/>
      <c r="BQ113" s="113"/>
      <c r="BR113" s="113"/>
      <c r="BS113" s="113"/>
      <c r="BT113" s="113"/>
      <c r="BU113" s="113"/>
      <c r="BV113" s="113"/>
      <c r="BW113" s="113"/>
      <c r="BX113" s="113"/>
      <c r="BY113" s="113"/>
      <c r="BZ113" s="113"/>
      <c r="CA113" s="113"/>
      <c r="CB113" s="113"/>
      <c r="CC113" s="113"/>
      <c r="CD113" s="113"/>
      <c r="CE113" s="113"/>
      <c r="CF113" s="113"/>
      <c r="CG113" s="113"/>
      <c r="CH113" s="113"/>
      <c r="CI113" s="113"/>
      <c r="CJ113" s="113"/>
      <c r="CK113" s="113"/>
    </row>
    <row r="114" spans="1:89" s="128" customFormat="1">
      <c r="A114" s="125">
        <f>'PENGGABUNGAN AKTIVITAS'!A113</f>
        <v>111</v>
      </c>
      <c r="B114" s="125" t="str">
        <f>'PENGGABUNGAN AKTIVITAS'!B113</f>
        <v>[2] Kuliah KWN</v>
      </c>
      <c r="C114" s="125" t="str">
        <f>'PENGGABUNGAN AKTIVITAS'!C113</f>
        <v>P83</v>
      </c>
      <c r="D114" s="125" t="str">
        <f>'PENGGABUNGAN AKTIVITAS'!D113</f>
        <v>UA2</v>
      </c>
      <c r="E114" s="125">
        <f>'PENGGABUNGAN AKTIVITAS'!E113</f>
        <v>28</v>
      </c>
      <c r="F114" s="125">
        <f>'PENGGABUNGAN AKTIVITAS'!F113</f>
        <v>250</v>
      </c>
      <c r="G114" s="126">
        <f t="shared" si="7"/>
        <v>7000</v>
      </c>
      <c r="H114" s="127">
        <f>(G114/$G$381)*'REKAP BTL'!$C$14</f>
        <v>306173651.75134182</v>
      </c>
      <c r="I114" s="125"/>
      <c r="J114" s="125"/>
      <c r="K114" s="125"/>
      <c r="L114" s="125"/>
      <c r="M114" s="125"/>
      <c r="N114" s="127">
        <f t="shared" si="8"/>
        <v>4182700.1605374571</v>
      </c>
      <c r="O114" s="127">
        <f t="shared" si="9"/>
        <v>4182700.1605374571</v>
      </c>
      <c r="P114" s="127">
        <f t="shared" si="10"/>
        <v>4182700.1605374571</v>
      </c>
      <c r="Q114" s="127">
        <f t="shared" si="11"/>
        <v>4182700.1605374571</v>
      </c>
      <c r="R114" s="125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5"/>
      <c r="AG114" s="125"/>
      <c r="AH114" s="125"/>
      <c r="AI114" s="125"/>
      <c r="AJ114" s="125"/>
      <c r="AK114" s="125"/>
      <c r="AL114" s="119">
        <f t="shared" si="13"/>
        <v>16730800.642149828</v>
      </c>
      <c r="AM114" s="119">
        <f t="shared" si="12"/>
        <v>304196.37531181506</v>
      </c>
      <c r="AN114" s="113"/>
      <c r="AO114" s="113"/>
      <c r="AP114" s="113"/>
      <c r="AQ114" s="113"/>
      <c r="AR114" s="113"/>
      <c r="AS114" s="113"/>
      <c r="AT114" s="113"/>
      <c r="AU114" s="113"/>
      <c r="AV114" s="113"/>
      <c r="AW114" s="113"/>
      <c r="AX114" s="113"/>
      <c r="AY114" s="113"/>
      <c r="AZ114" s="113"/>
      <c r="BA114" s="113"/>
      <c r="BB114" s="113"/>
      <c r="BC114" s="113"/>
      <c r="BD114" s="113"/>
      <c r="BE114" s="113"/>
      <c r="BF114" s="113"/>
      <c r="BG114" s="113"/>
      <c r="BH114" s="113"/>
      <c r="BI114" s="113"/>
      <c r="BJ114" s="113"/>
      <c r="BK114" s="113"/>
      <c r="BL114" s="113"/>
      <c r="BM114" s="113"/>
      <c r="BN114" s="113"/>
      <c r="BO114" s="113"/>
      <c r="BP114" s="113"/>
      <c r="BQ114" s="113"/>
      <c r="BR114" s="113"/>
      <c r="BS114" s="113"/>
      <c r="BT114" s="113"/>
      <c r="BU114" s="113"/>
      <c r="BV114" s="113"/>
      <c r="BW114" s="113"/>
      <c r="BX114" s="113"/>
      <c r="BY114" s="113"/>
      <c r="BZ114" s="113"/>
      <c r="CA114" s="113"/>
      <c r="CB114" s="113"/>
      <c r="CC114" s="113"/>
      <c r="CD114" s="113"/>
      <c r="CE114" s="113"/>
      <c r="CF114" s="113"/>
      <c r="CG114" s="113"/>
      <c r="CH114" s="113"/>
      <c r="CI114" s="113"/>
      <c r="CJ114" s="113"/>
      <c r="CK114" s="113"/>
    </row>
    <row r="115" spans="1:89" s="128" customFormat="1">
      <c r="A115" s="125">
        <f>'PENGGABUNGAN AKTIVITAS'!A114</f>
        <v>112</v>
      </c>
      <c r="B115" s="125" t="str">
        <f>'PENGGABUNGAN AKTIVITAS'!B114</f>
        <v>[2] Kuliah B. Indonesia</v>
      </c>
      <c r="C115" s="125" t="str">
        <f>'PENGGABUNGAN AKTIVITAS'!C114</f>
        <v>P84</v>
      </c>
      <c r="D115" s="125" t="str">
        <f>'PENGGABUNGAN AKTIVITAS'!D114</f>
        <v>UA2</v>
      </c>
      <c r="E115" s="125">
        <f>'PENGGABUNGAN AKTIVITAS'!E114</f>
        <v>28</v>
      </c>
      <c r="F115" s="125">
        <f>'PENGGABUNGAN AKTIVITAS'!F114</f>
        <v>250</v>
      </c>
      <c r="G115" s="126">
        <f t="shared" si="7"/>
        <v>7000</v>
      </c>
      <c r="H115" s="127">
        <f>(G115/$G$381)*'REKAP BTL'!$C$14</f>
        <v>306173651.75134182</v>
      </c>
      <c r="I115" s="125"/>
      <c r="J115" s="125"/>
      <c r="K115" s="125"/>
      <c r="L115" s="125"/>
      <c r="M115" s="125"/>
      <c r="N115" s="127">
        <f t="shared" si="8"/>
        <v>4182700.1605374571</v>
      </c>
      <c r="O115" s="127">
        <f t="shared" si="9"/>
        <v>4182700.1605374571</v>
      </c>
      <c r="P115" s="127">
        <f t="shared" si="10"/>
        <v>4182700.1605374571</v>
      </c>
      <c r="Q115" s="127">
        <f t="shared" si="11"/>
        <v>4182700.1605374571</v>
      </c>
      <c r="R115" s="125"/>
      <c r="S115" s="125"/>
      <c r="T115" s="125"/>
      <c r="U115" s="125"/>
      <c r="V115" s="125"/>
      <c r="W115" s="125"/>
      <c r="X115" s="125"/>
      <c r="Y115" s="125"/>
      <c r="Z115" s="125"/>
      <c r="AA115" s="125"/>
      <c r="AB115" s="125"/>
      <c r="AC115" s="125"/>
      <c r="AD115" s="125"/>
      <c r="AE115" s="125"/>
      <c r="AF115" s="125"/>
      <c r="AG115" s="125"/>
      <c r="AH115" s="125"/>
      <c r="AI115" s="125"/>
      <c r="AJ115" s="125"/>
      <c r="AK115" s="125"/>
      <c r="AL115" s="119">
        <f t="shared" si="13"/>
        <v>16730800.642149828</v>
      </c>
      <c r="AM115" s="119">
        <f t="shared" si="12"/>
        <v>304196.37531181506</v>
      </c>
      <c r="AN115" s="113"/>
      <c r="AO115" s="113"/>
      <c r="AP115" s="113"/>
      <c r="AQ115" s="113"/>
      <c r="AR115" s="113"/>
      <c r="AS115" s="113"/>
      <c r="AT115" s="113"/>
      <c r="AU115" s="113"/>
      <c r="AV115" s="113"/>
      <c r="AW115" s="113"/>
      <c r="AX115" s="113"/>
      <c r="AY115" s="113"/>
      <c r="AZ115" s="113"/>
      <c r="BA115" s="113"/>
      <c r="BB115" s="113"/>
      <c r="BC115" s="113"/>
      <c r="BD115" s="113"/>
      <c r="BE115" s="113"/>
      <c r="BF115" s="113"/>
      <c r="BG115" s="113"/>
      <c r="BH115" s="113"/>
      <c r="BI115" s="113"/>
      <c r="BJ115" s="113"/>
      <c r="BK115" s="113"/>
      <c r="BL115" s="113"/>
      <c r="BM115" s="113"/>
      <c r="BN115" s="113"/>
      <c r="BO115" s="113"/>
      <c r="BP115" s="113"/>
      <c r="BQ115" s="113"/>
      <c r="BR115" s="113"/>
      <c r="BS115" s="113"/>
      <c r="BT115" s="113"/>
      <c r="BU115" s="113"/>
      <c r="BV115" s="113"/>
      <c r="BW115" s="113"/>
      <c r="BX115" s="113"/>
      <c r="BY115" s="113"/>
      <c r="BZ115" s="113"/>
      <c r="CA115" s="113"/>
      <c r="CB115" s="113"/>
      <c r="CC115" s="113"/>
      <c r="CD115" s="113"/>
      <c r="CE115" s="113"/>
      <c r="CF115" s="113"/>
      <c r="CG115" s="113"/>
      <c r="CH115" s="113"/>
      <c r="CI115" s="113"/>
      <c r="CJ115" s="113"/>
      <c r="CK115" s="113"/>
    </row>
    <row r="116" spans="1:89" s="128" customFormat="1">
      <c r="A116" s="125">
        <f>'PENGGABUNGAN AKTIVITAS'!A115</f>
        <v>113</v>
      </c>
      <c r="B116" s="125" t="str">
        <f>'PENGGABUNGAN AKTIVITAS'!B115</f>
        <v>[2] Praktikum Anatomi</v>
      </c>
      <c r="C116" s="125" t="str">
        <f>'PENGGABUNGAN AKTIVITAS'!C115</f>
        <v>P85</v>
      </c>
      <c r="D116" s="125" t="str">
        <f>'PENGGABUNGAN AKTIVITAS'!D115</f>
        <v>UA2</v>
      </c>
      <c r="E116" s="125">
        <f>'PENGGABUNGAN AKTIVITAS'!E115</f>
        <v>24</v>
      </c>
      <c r="F116" s="125">
        <f>'PENGGABUNGAN AKTIVITAS'!F115</f>
        <v>250</v>
      </c>
      <c r="G116" s="126">
        <f t="shared" si="7"/>
        <v>6000</v>
      </c>
      <c r="H116" s="127">
        <f>(G116/$G$381)*'REKAP BTL'!$C$14</f>
        <v>262434558.6440073</v>
      </c>
      <c r="I116" s="125"/>
      <c r="J116" s="125"/>
      <c r="K116" s="125"/>
      <c r="L116" s="125"/>
      <c r="M116" s="125"/>
      <c r="N116" s="127">
        <f t="shared" si="8"/>
        <v>3585171.566174963</v>
      </c>
      <c r="O116" s="127">
        <f t="shared" si="9"/>
        <v>3585171.566174963</v>
      </c>
      <c r="P116" s="127">
        <f t="shared" si="10"/>
        <v>3585171.566174963</v>
      </c>
      <c r="Q116" s="127">
        <f t="shared" si="11"/>
        <v>3585171.566174963</v>
      </c>
      <c r="R116" s="125"/>
      <c r="S116" s="125"/>
      <c r="T116" s="125"/>
      <c r="U116" s="125"/>
      <c r="V116" s="125"/>
      <c r="W116" s="125"/>
      <c r="X116" s="125"/>
      <c r="Y116" s="125"/>
      <c r="Z116" s="125"/>
      <c r="AA116" s="125"/>
      <c r="AB116" s="125"/>
      <c r="AC116" s="125"/>
      <c r="AD116" s="125"/>
      <c r="AE116" s="125"/>
      <c r="AF116" s="125"/>
      <c r="AG116" s="125"/>
      <c r="AH116" s="125"/>
      <c r="AI116" s="125"/>
      <c r="AJ116" s="125"/>
      <c r="AK116" s="125"/>
      <c r="AL116" s="119">
        <f t="shared" si="13"/>
        <v>14340686.264699852</v>
      </c>
      <c r="AM116" s="119">
        <f t="shared" si="12"/>
        <v>260739.75026727005</v>
      </c>
      <c r="AN116" s="113"/>
      <c r="AO116" s="113"/>
      <c r="AP116" s="113"/>
      <c r="AQ116" s="113"/>
      <c r="AR116" s="113"/>
      <c r="AS116" s="113"/>
      <c r="AT116" s="113"/>
      <c r="AU116" s="113"/>
      <c r="AV116" s="113"/>
      <c r="AW116" s="113"/>
      <c r="AX116" s="113"/>
      <c r="AY116" s="113"/>
      <c r="AZ116" s="113"/>
      <c r="BA116" s="113"/>
      <c r="BB116" s="113"/>
      <c r="BC116" s="113"/>
      <c r="BD116" s="113"/>
      <c r="BE116" s="113"/>
      <c r="BF116" s="113"/>
      <c r="BG116" s="113"/>
      <c r="BH116" s="113"/>
      <c r="BI116" s="113"/>
      <c r="BJ116" s="113"/>
      <c r="BK116" s="113"/>
      <c r="BL116" s="113"/>
      <c r="BM116" s="113"/>
      <c r="BN116" s="113"/>
      <c r="BO116" s="113"/>
      <c r="BP116" s="113"/>
      <c r="BQ116" s="113"/>
      <c r="BR116" s="113"/>
      <c r="BS116" s="113"/>
      <c r="BT116" s="113"/>
      <c r="BU116" s="113"/>
      <c r="BV116" s="113"/>
      <c r="BW116" s="113"/>
      <c r="BX116" s="113"/>
      <c r="BY116" s="113"/>
      <c r="BZ116" s="113"/>
      <c r="CA116" s="113"/>
      <c r="CB116" s="113"/>
      <c r="CC116" s="113"/>
      <c r="CD116" s="113"/>
      <c r="CE116" s="113"/>
      <c r="CF116" s="113"/>
      <c r="CG116" s="113"/>
      <c r="CH116" s="113"/>
      <c r="CI116" s="113"/>
      <c r="CJ116" s="113"/>
      <c r="CK116" s="113"/>
    </row>
    <row r="117" spans="1:89" s="128" customFormat="1">
      <c r="A117" s="125">
        <f>'PENGGABUNGAN AKTIVITAS'!A116</f>
        <v>114</v>
      </c>
      <c r="B117" s="125" t="str">
        <f>'PENGGABUNGAN AKTIVITAS'!B116</f>
        <v>[2] Praktikum Histologi</v>
      </c>
      <c r="C117" s="125" t="str">
        <f>'PENGGABUNGAN AKTIVITAS'!C116</f>
        <v>P86</v>
      </c>
      <c r="D117" s="125" t="str">
        <f>'PENGGABUNGAN AKTIVITAS'!D116</f>
        <v>UA2</v>
      </c>
      <c r="E117" s="125">
        <f>'PENGGABUNGAN AKTIVITAS'!E116</f>
        <v>24</v>
      </c>
      <c r="F117" s="125">
        <f>'PENGGABUNGAN AKTIVITAS'!F116</f>
        <v>250</v>
      </c>
      <c r="G117" s="126">
        <f t="shared" si="7"/>
        <v>6000</v>
      </c>
      <c r="H117" s="127">
        <f>(G117/$G$381)*'REKAP BTL'!$C$14</f>
        <v>262434558.6440073</v>
      </c>
      <c r="I117" s="125"/>
      <c r="J117" s="125"/>
      <c r="K117" s="125"/>
      <c r="L117" s="125"/>
      <c r="M117" s="125"/>
      <c r="N117" s="127">
        <f t="shared" si="8"/>
        <v>3585171.566174963</v>
      </c>
      <c r="O117" s="127">
        <f t="shared" si="9"/>
        <v>3585171.566174963</v>
      </c>
      <c r="P117" s="127">
        <f t="shared" si="10"/>
        <v>3585171.566174963</v>
      </c>
      <c r="Q117" s="127">
        <f t="shared" si="11"/>
        <v>3585171.566174963</v>
      </c>
      <c r="R117" s="125"/>
      <c r="S117" s="125"/>
      <c r="T117" s="125"/>
      <c r="U117" s="125"/>
      <c r="V117" s="125"/>
      <c r="W117" s="125"/>
      <c r="X117" s="125"/>
      <c r="Y117" s="125"/>
      <c r="Z117" s="125"/>
      <c r="AA117" s="125"/>
      <c r="AB117" s="125"/>
      <c r="AC117" s="125"/>
      <c r="AD117" s="125"/>
      <c r="AE117" s="125"/>
      <c r="AF117" s="125"/>
      <c r="AG117" s="125"/>
      <c r="AH117" s="125"/>
      <c r="AI117" s="125"/>
      <c r="AJ117" s="125"/>
      <c r="AK117" s="125"/>
      <c r="AL117" s="119">
        <f t="shared" si="13"/>
        <v>14340686.264699852</v>
      </c>
      <c r="AM117" s="119">
        <f t="shared" si="12"/>
        <v>260739.75026727005</v>
      </c>
      <c r="AN117" s="113"/>
      <c r="AO117" s="113"/>
      <c r="AP117" s="113"/>
      <c r="AQ117" s="113"/>
      <c r="AR117" s="113"/>
      <c r="AS117" s="113"/>
      <c r="AT117" s="113"/>
      <c r="AU117" s="113"/>
      <c r="AV117" s="113"/>
      <c r="AW117" s="113"/>
      <c r="AX117" s="113"/>
      <c r="AY117" s="113"/>
      <c r="AZ117" s="113"/>
      <c r="BA117" s="113"/>
      <c r="BB117" s="113"/>
      <c r="BC117" s="113"/>
      <c r="BD117" s="113"/>
      <c r="BE117" s="113"/>
      <c r="BF117" s="113"/>
      <c r="BG117" s="113"/>
      <c r="BH117" s="113"/>
      <c r="BI117" s="113"/>
      <c r="BJ117" s="113"/>
      <c r="BK117" s="113"/>
      <c r="BL117" s="113"/>
      <c r="BM117" s="113"/>
      <c r="BN117" s="113"/>
      <c r="BO117" s="113"/>
      <c r="BP117" s="113"/>
      <c r="BQ117" s="113"/>
      <c r="BR117" s="113"/>
      <c r="BS117" s="113"/>
      <c r="BT117" s="113"/>
      <c r="BU117" s="113"/>
      <c r="BV117" s="113"/>
      <c r="BW117" s="113"/>
      <c r="BX117" s="113"/>
      <c r="BY117" s="113"/>
      <c r="BZ117" s="113"/>
      <c r="CA117" s="113"/>
      <c r="CB117" s="113"/>
      <c r="CC117" s="113"/>
      <c r="CD117" s="113"/>
      <c r="CE117" s="113"/>
      <c r="CF117" s="113"/>
      <c r="CG117" s="113"/>
      <c r="CH117" s="113"/>
      <c r="CI117" s="113"/>
      <c r="CJ117" s="113"/>
      <c r="CK117" s="113"/>
    </row>
    <row r="118" spans="1:89" s="128" customFormat="1">
      <c r="A118" s="125">
        <f>'PENGGABUNGAN AKTIVITAS'!A117</f>
        <v>115</v>
      </c>
      <c r="B118" s="125" t="str">
        <f>'PENGGABUNGAN AKTIVITAS'!B117</f>
        <v>[2] Ujian Utama IKD 6</v>
      </c>
      <c r="C118" s="125" t="str">
        <f>'PENGGABUNGAN AKTIVITAS'!C117</f>
        <v>P87</v>
      </c>
      <c r="D118" s="125" t="str">
        <f>'PENGGABUNGAN AKTIVITAS'!D117</f>
        <v>UA2</v>
      </c>
      <c r="E118" s="125">
        <f>'PENGGABUNGAN AKTIVITAS'!E117</f>
        <v>3</v>
      </c>
      <c r="F118" s="125">
        <f>'PENGGABUNGAN AKTIVITAS'!F117</f>
        <v>250</v>
      </c>
      <c r="G118" s="126">
        <f t="shared" si="7"/>
        <v>750</v>
      </c>
      <c r="H118" s="127">
        <f>(G118/$G$381)*'REKAP BTL'!$C$14</f>
        <v>32804319.830500912</v>
      </c>
      <c r="I118" s="125"/>
      <c r="J118" s="125"/>
      <c r="K118" s="125"/>
      <c r="L118" s="125"/>
      <c r="M118" s="125"/>
      <c r="N118" s="127">
        <f t="shared" si="8"/>
        <v>448146.44577187038</v>
      </c>
      <c r="O118" s="127">
        <f t="shared" si="9"/>
        <v>448146.44577187038</v>
      </c>
      <c r="P118" s="127">
        <f t="shared" si="10"/>
        <v>448146.44577187038</v>
      </c>
      <c r="Q118" s="127">
        <f t="shared" si="11"/>
        <v>448146.44577187038</v>
      </c>
      <c r="R118" s="125"/>
      <c r="S118" s="125"/>
      <c r="T118" s="125"/>
      <c r="U118" s="125"/>
      <c r="V118" s="125"/>
      <c r="W118" s="125"/>
      <c r="X118" s="125"/>
      <c r="Y118" s="125"/>
      <c r="Z118" s="125"/>
      <c r="AA118" s="125"/>
      <c r="AB118" s="125"/>
      <c r="AC118" s="125"/>
      <c r="AD118" s="125"/>
      <c r="AE118" s="125"/>
      <c r="AF118" s="125"/>
      <c r="AG118" s="125"/>
      <c r="AH118" s="125"/>
      <c r="AI118" s="125"/>
      <c r="AJ118" s="125"/>
      <c r="AK118" s="125"/>
      <c r="AL118" s="119">
        <f t="shared" si="13"/>
        <v>1792585.7830874815</v>
      </c>
      <c r="AM118" s="119">
        <f t="shared" si="12"/>
        <v>32592.468783408756</v>
      </c>
      <c r="AN118" s="113"/>
      <c r="AO118" s="113"/>
      <c r="AP118" s="113"/>
      <c r="AQ118" s="113"/>
      <c r="AR118" s="113"/>
      <c r="AS118" s="113"/>
      <c r="AT118" s="113"/>
      <c r="AU118" s="113"/>
      <c r="AV118" s="113"/>
      <c r="AW118" s="113"/>
      <c r="AX118" s="113"/>
      <c r="AY118" s="113"/>
      <c r="AZ118" s="113"/>
      <c r="BA118" s="113"/>
      <c r="BB118" s="113"/>
      <c r="BC118" s="113"/>
      <c r="BD118" s="113"/>
      <c r="BE118" s="113"/>
      <c r="BF118" s="113"/>
      <c r="BG118" s="113"/>
      <c r="BH118" s="113"/>
      <c r="BI118" s="113"/>
      <c r="BJ118" s="113"/>
      <c r="BK118" s="113"/>
      <c r="BL118" s="113"/>
      <c r="BM118" s="113"/>
      <c r="BN118" s="113"/>
      <c r="BO118" s="113"/>
      <c r="BP118" s="113"/>
      <c r="BQ118" s="113"/>
      <c r="BR118" s="113"/>
      <c r="BS118" s="113"/>
      <c r="BT118" s="113"/>
      <c r="BU118" s="113"/>
      <c r="BV118" s="113"/>
      <c r="BW118" s="113"/>
      <c r="BX118" s="113"/>
      <c r="BY118" s="113"/>
      <c r="BZ118" s="113"/>
      <c r="CA118" s="113"/>
      <c r="CB118" s="113"/>
      <c r="CC118" s="113"/>
      <c r="CD118" s="113"/>
      <c r="CE118" s="113"/>
      <c r="CF118" s="113"/>
      <c r="CG118" s="113"/>
      <c r="CH118" s="113"/>
      <c r="CI118" s="113"/>
      <c r="CJ118" s="113"/>
      <c r="CK118" s="113"/>
    </row>
    <row r="119" spans="1:89" s="128" customFormat="1">
      <c r="A119" s="125">
        <f>'PENGGABUNGAN AKTIVITAS'!A118</f>
        <v>116</v>
      </c>
      <c r="B119" s="125" t="str">
        <f>'PENGGABUNGAN AKTIVITAS'!B118</f>
        <v>[2] Ujian Perbaikan IKD 6</v>
      </c>
      <c r="C119" s="125" t="str">
        <f>'PENGGABUNGAN AKTIVITAS'!C118</f>
        <v>P88</v>
      </c>
      <c r="D119" s="125" t="str">
        <f>'PENGGABUNGAN AKTIVITAS'!D118</f>
        <v>UA2</v>
      </c>
      <c r="E119" s="125">
        <f>'PENGGABUNGAN AKTIVITAS'!E118</f>
        <v>3</v>
      </c>
      <c r="F119" s="125">
        <f>'PENGGABUNGAN AKTIVITAS'!F118</f>
        <v>125</v>
      </c>
      <c r="G119" s="126">
        <f t="shared" si="7"/>
        <v>375</v>
      </c>
      <c r="H119" s="127">
        <f>(G119/$G$381)*'REKAP BTL'!$C$14</f>
        <v>16402159.915250456</v>
      </c>
      <c r="I119" s="125"/>
      <c r="J119" s="125"/>
      <c r="K119" s="125"/>
      <c r="L119" s="125"/>
      <c r="M119" s="125"/>
      <c r="N119" s="127">
        <f t="shared" si="8"/>
        <v>224073.22288593519</v>
      </c>
      <c r="O119" s="127">
        <f t="shared" si="9"/>
        <v>224073.22288593519</v>
      </c>
      <c r="P119" s="127">
        <f t="shared" si="10"/>
        <v>224073.22288593519</v>
      </c>
      <c r="Q119" s="127">
        <f t="shared" si="11"/>
        <v>224073.22288593519</v>
      </c>
      <c r="R119" s="125"/>
      <c r="S119" s="125"/>
      <c r="T119" s="125"/>
      <c r="U119" s="125"/>
      <c r="V119" s="125"/>
      <c r="W119" s="125"/>
      <c r="X119" s="125"/>
      <c r="Y119" s="125"/>
      <c r="Z119" s="125"/>
      <c r="AA119" s="125"/>
      <c r="AB119" s="125"/>
      <c r="AC119" s="125"/>
      <c r="AD119" s="125"/>
      <c r="AE119" s="125"/>
      <c r="AF119" s="125"/>
      <c r="AG119" s="125"/>
      <c r="AH119" s="125"/>
      <c r="AI119" s="125"/>
      <c r="AJ119" s="125"/>
      <c r="AK119" s="125"/>
      <c r="AL119" s="119">
        <f t="shared" si="13"/>
        <v>896292.89154374076</v>
      </c>
      <c r="AM119" s="119">
        <f t="shared" si="12"/>
        <v>16296.234391704378</v>
      </c>
      <c r="AN119" s="113"/>
      <c r="AO119" s="113"/>
      <c r="AP119" s="113"/>
      <c r="AQ119" s="113"/>
      <c r="AR119" s="113"/>
      <c r="AS119" s="113"/>
      <c r="AT119" s="113"/>
      <c r="AU119" s="113"/>
      <c r="AV119" s="113"/>
      <c r="AW119" s="113"/>
      <c r="AX119" s="113"/>
      <c r="AY119" s="113"/>
      <c r="AZ119" s="113"/>
      <c r="BA119" s="113"/>
      <c r="BB119" s="113"/>
      <c r="BC119" s="113"/>
      <c r="BD119" s="113"/>
      <c r="BE119" s="113"/>
      <c r="BF119" s="113"/>
      <c r="BG119" s="113"/>
      <c r="BH119" s="113"/>
      <c r="BI119" s="113"/>
      <c r="BJ119" s="113"/>
      <c r="BK119" s="113"/>
      <c r="BL119" s="113"/>
      <c r="BM119" s="113"/>
      <c r="BN119" s="113"/>
      <c r="BO119" s="113"/>
      <c r="BP119" s="113"/>
      <c r="BQ119" s="113"/>
      <c r="BR119" s="113"/>
      <c r="BS119" s="113"/>
      <c r="BT119" s="113"/>
      <c r="BU119" s="113"/>
      <c r="BV119" s="113"/>
      <c r="BW119" s="113"/>
      <c r="BX119" s="113"/>
      <c r="BY119" s="113"/>
      <c r="BZ119" s="113"/>
      <c r="CA119" s="113"/>
      <c r="CB119" s="113"/>
      <c r="CC119" s="113"/>
      <c r="CD119" s="113"/>
      <c r="CE119" s="113"/>
      <c r="CF119" s="113"/>
      <c r="CG119" s="113"/>
      <c r="CH119" s="113"/>
      <c r="CI119" s="113"/>
      <c r="CJ119" s="113"/>
      <c r="CK119" s="113"/>
    </row>
    <row r="120" spans="1:89" s="128" customFormat="1">
      <c r="A120" s="125">
        <f>'PENGGABUNGAN AKTIVITAS'!A119</f>
        <v>117</v>
      </c>
      <c r="B120" s="125" t="str">
        <f>'PENGGABUNGAN AKTIVITAS'!B119</f>
        <v>[2] Ujian Remidi IKD 6</v>
      </c>
      <c r="C120" s="125" t="str">
        <f>'PENGGABUNGAN AKTIVITAS'!C119</f>
        <v>P89</v>
      </c>
      <c r="D120" s="125" t="str">
        <f>'PENGGABUNGAN AKTIVITAS'!D119</f>
        <v>UA2</v>
      </c>
      <c r="E120" s="125">
        <f>'PENGGABUNGAN AKTIVITAS'!E119</f>
        <v>3</v>
      </c>
      <c r="F120" s="125">
        <f>'PENGGABUNGAN AKTIVITAS'!F119</f>
        <v>75</v>
      </c>
      <c r="G120" s="126">
        <f t="shared" si="7"/>
        <v>225</v>
      </c>
      <c r="H120" s="127">
        <f>(G120/$G$381)*'REKAP BTL'!$C$14</f>
        <v>9841295.9491502736</v>
      </c>
      <c r="I120" s="125"/>
      <c r="J120" s="125"/>
      <c r="K120" s="125"/>
      <c r="L120" s="125"/>
      <c r="M120" s="125"/>
      <c r="N120" s="127">
        <f t="shared" si="8"/>
        <v>134443.93373156112</v>
      </c>
      <c r="O120" s="127">
        <f t="shared" si="9"/>
        <v>134443.93373156112</v>
      </c>
      <c r="P120" s="127">
        <f t="shared" si="10"/>
        <v>134443.93373156112</v>
      </c>
      <c r="Q120" s="127">
        <f t="shared" si="11"/>
        <v>134443.93373156112</v>
      </c>
      <c r="R120" s="125"/>
      <c r="S120" s="125"/>
      <c r="T120" s="125"/>
      <c r="U120" s="125"/>
      <c r="V120" s="125"/>
      <c r="W120" s="125"/>
      <c r="X120" s="125"/>
      <c r="Y120" s="125"/>
      <c r="Z120" s="125"/>
      <c r="AA120" s="125"/>
      <c r="AB120" s="125"/>
      <c r="AC120" s="125"/>
      <c r="AD120" s="125"/>
      <c r="AE120" s="125"/>
      <c r="AF120" s="125"/>
      <c r="AG120" s="125"/>
      <c r="AH120" s="125"/>
      <c r="AI120" s="125"/>
      <c r="AJ120" s="125"/>
      <c r="AK120" s="125"/>
      <c r="AL120" s="119">
        <f t="shared" si="13"/>
        <v>537775.73492624448</v>
      </c>
      <c r="AM120" s="119">
        <f t="shared" si="12"/>
        <v>9777.7406350226265</v>
      </c>
      <c r="AN120" s="113"/>
      <c r="AO120" s="113"/>
      <c r="AP120" s="113"/>
      <c r="AQ120" s="113"/>
      <c r="AR120" s="113"/>
      <c r="AS120" s="113"/>
      <c r="AT120" s="113"/>
      <c r="AU120" s="113"/>
      <c r="AV120" s="113"/>
      <c r="AW120" s="113"/>
      <c r="AX120" s="113"/>
      <c r="AY120" s="113"/>
      <c r="AZ120" s="113"/>
      <c r="BA120" s="113"/>
      <c r="BB120" s="113"/>
      <c r="BC120" s="113"/>
      <c r="BD120" s="113"/>
      <c r="BE120" s="113"/>
      <c r="BF120" s="113"/>
      <c r="BG120" s="113"/>
      <c r="BH120" s="113"/>
      <c r="BI120" s="113"/>
      <c r="BJ120" s="113"/>
      <c r="BK120" s="113"/>
      <c r="BL120" s="113"/>
      <c r="BM120" s="113"/>
      <c r="BN120" s="113"/>
      <c r="BO120" s="113"/>
      <c r="BP120" s="113"/>
      <c r="BQ120" s="113"/>
      <c r="BR120" s="113"/>
      <c r="BS120" s="113"/>
      <c r="BT120" s="113"/>
      <c r="BU120" s="113"/>
      <c r="BV120" s="113"/>
      <c r="BW120" s="113"/>
      <c r="BX120" s="113"/>
      <c r="BY120" s="113"/>
      <c r="BZ120" s="113"/>
      <c r="CA120" s="113"/>
      <c r="CB120" s="113"/>
      <c r="CC120" s="113"/>
      <c r="CD120" s="113"/>
      <c r="CE120" s="113"/>
      <c r="CF120" s="113"/>
      <c r="CG120" s="113"/>
      <c r="CH120" s="113"/>
      <c r="CI120" s="113"/>
      <c r="CJ120" s="113"/>
      <c r="CK120" s="113"/>
    </row>
    <row r="121" spans="1:89" s="128" customFormat="1">
      <c r="A121" s="125">
        <f>'PENGGABUNGAN AKTIVITAS'!A120</f>
        <v>118</v>
      </c>
      <c r="B121" s="125" t="str">
        <f>'PENGGABUNGAN AKTIVITAS'!B120</f>
        <v>[2] Ujian Utama IKD 7</v>
      </c>
      <c r="C121" s="125" t="str">
        <f>'PENGGABUNGAN AKTIVITAS'!C120</f>
        <v>P90</v>
      </c>
      <c r="D121" s="125" t="str">
        <f>'PENGGABUNGAN AKTIVITAS'!D120</f>
        <v>UA2</v>
      </c>
      <c r="E121" s="125">
        <f>'PENGGABUNGAN AKTIVITAS'!E120</f>
        <v>3</v>
      </c>
      <c r="F121" s="125">
        <f>'PENGGABUNGAN AKTIVITAS'!F120</f>
        <v>250</v>
      </c>
      <c r="G121" s="126">
        <f t="shared" si="7"/>
        <v>750</v>
      </c>
      <c r="H121" s="127">
        <f>(G121/$G$381)*'REKAP BTL'!$C$14</f>
        <v>32804319.830500912</v>
      </c>
      <c r="I121" s="125"/>
      <c r="J121" s="125"/>
      <c r="K121" s="125"/>
      <c r="L121" s="125"/>
      <c r="M121" s="125"/>
      <c r="N121" s="127">
        <f t="shared" si="8"/>
        <v>448146.44577187038</v>
      </c>
      <c r="O121" s="127">
        <f t="shared" si="9"/>
        <v>448146.44577187038</v>
      </c>
      <c r="P121" s="127">
        <f t="shared" si="10"/>
        <v>448146.44577187038</v>
      </c>
      <c r="Q121" s="127">
        <f t="shared" si="11"/>
        <v>448146.44577187038</v>
      </c>
      <c r="R121" s="125"/>
      <c r="S121" s="125"/>
      <c r="T121" s="125"/>
      <c r="U121" s="125"/>
      <c r="V121" s="125"/>
      <c r="W121" s="125"/>
      <c r="X121" s="125"/>
      <c r="Y121" s="125"/>
      <c r="Z121" s="125"/>
      <c r="AA121" s="125"/>
      <c r="AB121" s="125"/>
      <c r="AC121" s="125"/>
      <c r="AD121" s="125"/>
      <c r="AE121" s="125"/>
      <c r="AF121" s="125"/>
      <c r="AG121" s="125"/>
      <c r="AH121" s="125"/>
      <c r="AI121" s="125"/>
      <c r="AJ121" s="125"/>
      <c r="AK121" s="125"/>
      <c r="AL121" s="119">
        <f t="shared" si="13"/>
        <v>1792585.7830874815</v>
      </c>
      <c r="AM121" s="119">
        <f t="shared" si="12"/>
        <v>32592.468783408756</v>
      </c>
      <c r="AN121" s="113"/>
      <c r="AO121" s="113"/>
      <c r="AP121" s="113"/>
      <c r="AQ121" s="113"/>
      <c r="AR121" s="113"/>
      <c r="AS121" s="113"/>
      <c r="AT121" s="113"/>
      <c r="AU121" s="113"/>
      <c r="AV121" s="113"/>
      <c r="AW121" s="113"/>
      <c r="AX121" s="113"/>
      <c r="AY121" s="113"/>
      <c r="AZ121" s="113"/>
      <c r="BA121" s="113"/>
      <c r="BB121" s="113"/>
      <c r="BC121" s="113"/>
      <c r="BD121" s="113"/>
      <c r="BE121" s="113"/>
      <c r="BF121" s="113"/>
      <c r="BG121" s="113"/>
      <c r="BH121" s="113"/>
      <c r="BI121" s="113"/>
      <c r="BJ121" s="113"/>
      <c r="BK121" s="113"/>
      <c r="BL121" s="113"/>
      <c r="BM121" s="113"/>
      <c r="BN121" s="113"/>
      <c r="BO121" s="113"/>
      <c r="BP121" s="113"/>
      <c r="BQ121" s="113"/>
      <c r="BR121" s="113"/>
      <c r="BS121" s="113"/>
      <c r="BT121" s="113"/>
      <c r="BU121" s="113"/>
      <c r="BV121" s="113"/>
      <c r="BW121" s="113"/>
      <c r="BX121" s="113"/>
      <c r="BY121" s="113"/>
      <c r="BZ121" s="113"/>
      <c r="CA121" s="113"/>
      <c r="CB121" s="113"/>
      <c r="CC121" s="113"/>
      <c r="CD121" s="113"/>
      <c r="CE121" s="113"/>
      <c r="CF121" s="113"/>
      <c r="CG121" s="113"/>
      <c r="CH121" s="113"/>
      <c r="CI121" s="113"/>
      <c r="CJ121" s="113"/>
      <c r="CK121" s="113"/>
    </row>
    <row r="122" spans="1:89" s="128" customFormat="1">
      <c r="A122" s="125">
        <f>'PENGGABUNGAN AKTIVITAS'!A121</f>
        <v>119</v>
      </c>
      <c r="B122" s="125" t="str">
        <f>'PENGGABUNGAN AKTIVITAS'!B121</f>
        <v>[2] Ujian Perbaikan IKD 7</v>
      </c>
      <c r="C122" s="125" t="str">
        <f>'PENGGABUNGAN AKTIVITAS'!C121</f>
        <v>P91</v>
      </c>
      <c r="D122" s="125" t="str">
        <f>'PENGGABUNGAN AKTIVITAS'!D121</f>
        <v>UA2</v>
      </c>
      <c r="E122" s="125">
        <f>'PENGGABUNGAN AKTIVITAS'!E121</f>
        <v>3</v>
      </c>
      <c r="F122" s="125">
        <f>'PENGGABUNGAN AKTIVITAS'!F121</f>
        <v>125</v>
      </c>
      <c r="G122" s="126">
        <f t="shared" si="7"/>
        <v>375</v>
      </c>
      <c r="H122" s="127">
        <f>(G122/$G$381)*'REKAP BTL'!$C$14</f>
        <v>16402159.915250456</v>
      </c>
      <c r="I122" s="125"/>
      <c r="J122" s="125"/>
      <c r="K122" s="125"/>
      <c r="L122" s="125"/>
      <c r="M122" s="125"/>
      <c r="N122" s="127">
        <f t="shared" si="8"/>
        <v>224073.22288593519</v>
      </c>
      <c r="O122" s="127">
        <f t="shared" si="9"/>
        <v>224073.22288593519</v>
      </c>
      <c r="P122" s="127">
        <f t="shared" si="10"/>
        <v>224073.22288593519</v>
      </c>
      <c r="Q122" s="127">
        <f t="shared" si="11"/>
        <v>224073.22288593519</v>
      </c>
      <c r="R122" s="125"/>
      <c r="S122" s="125"/>
      <c r="T122" s="125"/>
      <c r="U122" s="125"/>
      <c r="V122" s="125"/>
      <c r="W122" s="125"/>
      <c r="X122" s="125"/>
      <c r="Y122" s="125"/>
      <c r="Z122" s="125"/>
      <c r="AA122" s="125"/>
      <c r="AB122" s="125"/>
      <c r="AC122" s="125"/>
      <c r="AD122" s="125"/>
      <c r="AE122" s="125"/>
      <c r="AF122" s="125"/>
      <c r="AG122" s="125"/>
      <c r="AH122" s="125"/>
      <c r="AI122" s="125"/>
      <c r="AJ122" s="125"/>
      <c r="AK122" s="125"/>
      <c r="AL122" s="119">
        <f t="shared" si="13"/>
        <v>896292.89154374076</v>
      </c>
      <c r="AM122" s="119">
        <f t="shared" si="12"/>
        <v>16296.234391704378</v>
      </c>
      <c r="AN122" s="113"/>
      <c r="AO122" s="113"/>
      <c r="AP122" s="113"/>
      <c r="AQ122" s="113"/>
      <c r="AR122" s="113"/>
      <c r="AS122" s="113"/>
      <c r="AT122" s="113"/>
      <c r="AU122" s="113"/>
      <c r="AV122" s="113"/>
      <c r="AW122" s="113"/>
      <c r="AX122" s="113"/>
      <c r="AY122" s="113"/>
      <c r="AZ122" s="113"/>
      <c r="BA122" s="113"/>
      <c r="BB122" s="113"/>
      <c r="BC122" s="113"/>
      <c r="BD122" s="113"/>
      <c r="BE122" s="113"/>
      <c r="BF122" s="113"/>
      <c r="BG122" s="113"/>
      <c r="BH122" s="113"/>
      <c r="BI122" s="113"/>
      <c r="BJ122" s="113"/>
      <c r="BK122" s="113"/>
      <c r="BL122" s="113"/>
      <c r="BM122" s="113"/>
      <c r="BN122" s="113"/>
      <c r="BO122" s="113"/>
      <c r="BP122" s="113"/>
      <c r="BQ122" s="113"/>
      <c r="BR122" s="113"/>
      <c r="BS122" s="113"/>
      <c r="BT122" s="113"/>
      <c r="BU122" s="113"/>
      <c r="BV122" s="113"/>
      <c r="BW122" s="113"/>
      <c r="BX122" s="113"/>
      <c r="BY122" s="113"/>
      <c r="BZ122" s="113"/>
      <c r="CA122" s="113"/>
      <c r="CB122" s="113"/>
      <c r="CC122" s="113"/>
      <c r="CD122" s="113"/>
      <c r="CE122" s="113"/>
      <c r="CF122" s="113"/>
      <c r="CG122" s="113"/>
      <c r="CH122" s="113"/>
      <c r="CI122" s="113"/>
      <c r="CJ122" s="113"/>
      <c r="CK122" s="113"/>
    </row>
    <row r="123" spans="1:89" s="128" customFormat="1">
      <c r="A123" s="125">
        <f>'PENGGABUNGAN AKTIVITAS'!A122</f>
        <v>120</v>
      </c>
      <c r="B123" s="125" t="str">
        <f>'PENGGABUNGAN AKTIVITAS'!B122</f>
        <v>[2] Ujian Remidi IKD 7</v>
      </c>
      <c r="C123" s="125" t="str">
        <f>'PENGGABUNGAN AKTIVITAS'!C122</f>
        <v>P92</v>
      </c>
      <c r="D123" s="125" t="str">
        <f>'PENGGABUNGAN AKTIVITAS'!D122</f>
        <v>UA2</v>
      </c>
      <c r="E123" s="125">
        <f>'PENGGABUNGAN AKTIVITAS'!E122</f>
        <v>3</v>
      </c>
      <c r="F123" s="125">
        <f>'PENGGABUNGAN AKTIVITAS'!F122</f>
        <v>75</v>
      </c>
      <c r="G123" s="126">
        <f t="shared" si="7"/>
        <v>225</v>
      </c>
      <c r="H123" s="127">
        <f>(G123/$G$381)*'REKAP BTL'!$C$14</f>
        <v>9841295.9491502736</v>
      </c>
      <c r="I123" s="125"/>
      <c r="J123" s="125"/>
      <c r="K123" s="125"/>
      <c r="L123" s="125"/>
      <c r="M123" s="125"/>
      <c r="N123" s="127">
        <f t="shared" si="8"/>
        <v>134443.93373156112</v>
      </c>
      <c r="O123" s="127">
        <f t="shared" si="9"/>
        <v>134443.93373156112</v>
      </c>
      <c r="P123" s="127">
        <f t="shared" si="10"/>
        <v>134443.93373156112</v>
      </c>
      <c r="Q123" s="127">
        <f t="shared" si="11"/>
        <v>134443.93373156112</v>
      </c>
      <c r="R123" s="125"/>
      <c r="S123" s="125"/>
      <c r="T123" s="125"/>
      <c r="U123" s="125"/>
      <c r="V123" s="125"/>
      <c r="W123" s="125"/>
      <c r="X123" s="125"/>
      <c r="Y123" s="125"/>
      <c r="Z123" s="125"/>
      <c r="AA123" s="125"/>
      <c r="AB123" s="125"/>
      <c r="AC123" s="125"/>
      <c r="AD123" s="125"/>
      <c r="AE123" s="125"/>
      <c r="AF123" s="125"/>
      <c r="AG123" s="125"/>
      <c r="AH123" s="125"/>
      <c r="AI123" s="125"/>
      <c r="AJ123" s="125"/>
      <c r="AK123" s="125"/>
      <c r="AL123" s="119">
        <f t="shared" si="13"/>
        <v>537775.73492624448</v>
      </c>
      <c r="AM123" s="119">
        <f t="shared" si="12"/>
        <v>9777.7406350226265</v>
      </c>
      <c r="AN123" s="113"/>
      <c r="AO123" s="113"/>
      <c r="AP123" s="113"/>
      <c r="AQ123" s="113"/>
      <c r="AR123" s="113"/>
      <c r="AS123" s="113"/>
      <c r="AT123" s="113"/>
      <c r="AU123" s="113"/>
      <c r="AV123" s="113"/>
      <c r="AW123" s="113"/>
      <c r="AX123" s="113"/>
      <c r="AY123" s="113"/>
      <c r="AZ123" s="113"/>
      <c r="BA123" s="113"/>
      <c r="BB123" s="113"/>
      <c r="BC123" s="113"/>
      <c r="BD123" s="113"/>
      <c r="BE123" s="113"/>
      <c r="BF123" s="113"/>
      <c r="BG123" s="113"/>
      <c r="BH123" s="113"/>
      <c r="BI123" s="113"/>
      <c r="BJ123" s="113"/>
      <c r="BK123" s="113"/>
      <c r="BL123" s="113"/>
      <c r="BM123" s="113"/>
      <c r="BN123" s="113"/>
      <c r="BO123" s="113"/>
      <c r="BP123" s="113"/>
      <c r="BQ123" s="113"/>
      <c r="BR123" s="113"/>
      <c r="BS123" s="113"/>
      <c r="BT123" s="113"/>
      <c r="BU123" s="113"/>
      <c r="BV123" s="113"/>
      <c r="BW123" s="113"/>
      <c r="BX123" s="113"/>
      <c r="BY123" s="113"/>
      <c r="BZ123" s="113"/>
      <c r="CA123" s="113"/>
      <c r="CB123" s="113"/>
      <c r="CC123" s="113"/>
      <c r="CD123" s="113"/>
      <c r="CE123" s="113"/>
      <c r="CF123" s="113"/>
      <c r="CG123" s="113"/>
      <c r="CH123" s="113"/>
      <c r="CI123" s="113"/>
      <c r="CJ123" s="113"/>
      <c r="CK123" s="113"/>
    </row>
    <row r="124" spans="1:89" s="128" customFormat="1">
      <c r="A124" s="125">
        <f>'PENGGABUNGAN AKTIVITAS'!A123</f>
        <v>121</v>
      </c>
      <c r="B124" s="125" t="str">
        <f>'PENGGABUNGAN AKTIVITAS'!B123</f>
        <v>[2] Ujian Utama IKD 8</v>
      </c>
      <c r="C124" s="125" t="str">
        <f>'PENGGABUNGAN AKTIVITAS'!C123</f>
        <v>P93</v>
      </c>
      <c r="D124" s="125" t="str">
        <f>'PENGGABUNGAN AKTIVITAS'!D123</f>
        <v>UA2</v>
      </c>
      <c r="E124" s="125">
        <f>'PENGGABUNGAN AKTIVITAS'!E123</f>
        <v>3</v>
      </c>
      <c r="F124" s="125">
        <f>'PENGGABUNGAN AKTIVITAS'!F123</f>
        <v>250</v>
      </c>
      <c r="G124" s="126">
        <f t="shared" si="7"/>
        <v>750</v>
      </c>
      <c r="H124" s="127">
        <f>(G124/$G$381)*'REKAP BTL'!$C$14</f>
        <v>32804319.830500912</v>
      </c>
      <c r="I124" s="125"/>
      <c r="J124" s="125"/>
      <c r="K124" s="125"/>
      <c r="L124" s="125"/>
      <c r="M124" s="125"/>
      <c r="N124" s="127">
        <f t="shared" si="8"/>
        <v>448146.44577187038</v>
      </c>
      <c r="O124" s="127">
        <f t="shared" si="9"/>
        <v>448146.44577187038</v>
      </c>
      <c r="P124" s="127">
        <f t="shared" si="10"/>
        <v>448146.44577187038</v>
      </c>
      <c r="Q124" s="127">
        <f t="shared" si="11"/>
        <v>448146.44577187038</v>
      </c>
      <c r="R124" s="125"/>
      <c r="S124" s="125"/>
      <c r="T124" s="125"/>
      <c r="U124" s="125"/>
      <c r="V124" s="125"/>
      <c r="W124" s="125"/>
      <c r="X124" s="125"/>
      <c r="Y124" s="125"/>
      <c r="Z124" s="125"/>
      <c r="AA124" s="125"/>
      <c r="AB124" s="125"/>
      <c r="AC124" s="125"/>
      <c r="AD124" s="125"/>
      <c r="AE124" s="125"/>
      <c r="AF124" s="125"/>
      <c r="AG124" s="125"/>
      <c r="AH124" s="125"/>
      <c r="AI124" s="125"/>
      <c r="AJ124" s="125"/>
      <c r="AK124" s="125"/>
      <c r="AL124" s="119">
        <f t="shared" si="13"/>
        <v>1792585.7830874815</v>
      </c>
      <c r="AM124" s="119">
        <f t="shared" si="12"/>
        <v>32592.468783408756</v>
      </c>
      <c r="AN124" s="113"/>
      <c r="AO124" s="113"/>
      <c r="AP124" s="113"/>
      <c r="AQ124" s="113"/>
      <c r="AR124" s="113"/>
      <c r="AS124" s="113"/>
      <c r="AT124" s="113"/>
      <c r="AU124" s="113"/>
      <c r="AV124" s="113"/>
      <c r="AW124" s="113"/>
      <c r="AX124" s="113"/>
      <c r="AY124" s="113"/>
      <c r="AZ124" s="113"/>
      <c r="BA124" s="113"/>
      <c r="BB124" s="113"/>
      <c r="BC124" s="113"/>
      <c r="BD124" s="113"/>
      <c r="BE124" s="113"/>
      <c r="BF124" s="113"/>
      <c r="BG124" s="113"/>
      <c r="BH124" s="113"/>
      <c r="BI124" s="113"/>
      <c r="BJ124" s="113"/>
      <c r="BK124" s="113"/>
      <c r="BL124" s="113"/>
      <c r="BM124" s="113"/>
      <c r="BN124" s="113"/>
      <c r="BO124" s="113"/>
      <c r="BP124" s="113"/>
      <c r="BQ124" s="113"/>
      <c r="BR124" s="113"/>
      <c r="BS124" s="113"/>
      <c r="BT124" s="113"/>
      <c r="BU124" s="113"/>
      <c r="BV124" s="113"/>
      <c r="BW124" s="113"/>
      <c r="BX124" s="113"/>
      <c r="BY124" s="113"/>
      <c r="BZ124" s="113"/>
      <c r="CA124" s="113"/>
      <c r="CB124" s="113"/>
      <c r="CC124" s="113"/>
      <c r="CD124" s="113"/>
      <c r="CE124" s="113"/>
      <c r="CF124" s="113"/>
      <c r="CG124" s="113"/>
      <c r="CH124" s="113"/>
      <c r="CI124" s="113"/>
      <c r="CJ124" s="113"/>
      <c r="CK124" s="113"/>
    </row>
    <row r="125" spans="1:89" s="128" customFormat="1">
      <c r="A125" s="125">
        <f>'PENGGABUNGAN AKTIVITAS'!A124</f>
        <v>122</v>
      </c>
      <c r="B125" s="125" t="str">
        <f>'PENGGABUNGAN AKTIVITAS'!B124</f>
        <v>[2] Ujian Perbaikan IKD 8</v>
      </c>
      <c r="C125" s="125" t="str">
        <f>'PENGGABUNGAN AKTIVITAS'!C124</f>
        <v>P94</v>
      </c>
      <c r="D125" s="125" t="str">
        <f>'PENGGABUNGAN AKTIVITAS'!D124</f>
        <v>UA2</v>
      </c>
      <c r="E125" s="125">
        <f>'PENGGABUNGAN AKTIVITAS'!E124</f>
        <v>3</v>
      </c>
      <c r="F125" s="125">
        <f>'PENGGABUNGAN AKTIVITAS'!F124</f>
        <v>125</v>
      </c>
      <c r="G125" s="126">
        <f t="shared" si="7"/>
        <v>375</v>
      </c>
      <c r="H125" s="127">
        <f>(G125/$G$381)*'REKAP BTL'!$C$14</f>
        <v>16402159.915250456</v>
      </c>
      <c r="I125" s="125"/>
      <c r="J125" s="125"/>
      <c r="K125" s="125"/>
      <c r="L125" s="125"/>
      <c r="M125" s="125"/>
      <c r="N125" s="127">
        <f t="shared" si="8"/>
        <v>224073.22288593519</v>
      </c>
      <c r="O125" s="127">
        <f t="shared" si="9"/>
        <v>224073.22288593519</v>
      </c>
      <c r="P125" s="127">
        <f t="shared" si="10"/>
        <v>224073.22288593519</v>
      </c>
      <c r="Q125" s="127">
        <f t="shared" si="11"/>
        <v>224073.22288593519</v>
      </c>
      <c r="R125" s="125"/>
      <c r="S125" s="125"/>
      <c r="T125" s="125"/>
      <c r="U125" s="125"/>
      <c r="V125" s="125"/>
      <c r="W125" s="125"/>
      <c r="X125" s="125"/>
      <c r="Y125" s="125"/>
      <c r="Z125" s="125"/>
      <c r="AA125" s="125"/>
      <c r="AB125" s="125"/>
      <c r="AC125" s="125"/>
      <c r="AD125" s="125"/>
      <c r="AE125" s="125"/>
      <c r="AF125" s="125"/>
      <c r="AG125" s="125"/>
      <c r="AH125" s="125"/>
      <c r="AI125" s="125"/>
      <c r="AJ125" s="125"/>
      <c r="AK125" s="125"/>
      <c r="AL125" s="119">
        <f t="shared" si="13"/>
        <v>896292.89154374076</v>
      </c>
      <c r="AM125" s="119">
        <f t="shared" si="12"/>
        <v>16296.234391704378</v>
      </c>
      <c r="AN125" s="113"/>
      <c r="AO125" s="113"/>
      <c r="AP125" s="113"/>
      <c r="AQ125" s="113"/>
      <c r="AR125" s="113"/>
      <c r="AS125" s="113"/>
      <c r="AT125" s="113"/>
      <c r="AU125" s="113"/>
      <c r="AV125" s="113"/>
      <c r="AW125" s="113"/>
      <c r="AX125" s="113"/>
      <c r="AY125" s="113"/>
      <c r="AZ125" s="113"/>
      <c r="BA125" s="113"/>
      <c r="BB125" s="113"/>
      <c r="BC125" s="113"/>
      <c r="BD125" s="113"/>
      <c r="BE125" s="113"/>
      <c r="BF125" s="113"/>
      <c r="BG125" s="113"/>
      <c r="BH125" s="113"/>
      <c r="BI125" s="113"/>
      <c r="BJ125" s="113"/>
      <c r="BK125" s="113"/>
      <c r="BL125" s="113"/>
      <c r="BM125" s="113"/>
      <c r="BN125" s="113"/>
      <c r="BO125" s="113"/>
      <c r="BP125" s="113"/>
      <c r="BQ125" s="113"/>
      <c r="BR125" s="113"/>
      <c r="BS125" s="113"/>
      <c r="BT125" s="113"/>
      <c r="BU125" s="113"/>
      <c r="BV125" s="113"/>
      <c r="BW125" s="113"/>
      <c r="BX125" s="113"/>
      <c r="BY125" s="113"/>
      <c r="BZ125" s="113"/>
      <c r="CA125" s="113"/>
      <c r="CB125" s="113"/>
      <c r="CC125" s="113"/>
      <c r="CD125" s="113"/>
      <c r="CE125" s="113"/>
      <c r="CF125" s="113"/>
      <c r="CG125" s="113"/>
      <c r="CH125" s="113"/>
      <c r="CI125" s="113"/>
      <c r="CJ125" s="113"/>
      <c r="CK125" s="113"/>
    </row>
    <row r="126" spans="1:89" s="128" customFormat="1">
      <c r="A126" s="125">
        <f>'PENGGABUNGAN AKTIVITAS'!A125</f>
        <v>123</v>
      </c>
      <c r="B126" s="125" t="str">
        <f>'PENGGABUNGAN AKTIVITAS'!B125</f>
        <v>[2] Ujian Remidi IKD 8</v>
      </c>
      <c r="C126" s="125" t="str">
        <f>'PENGGABUNGAN AKTIVITAS'!C125</f>
        <v>P95</v>
      </c>
      <c r="D126" s="125" t="str">
        <f>'PENGGABUNGAN AKTIVITAS'!D125</f>
        <v>UA2</v>
      </c>
      <c r="E126" s="125">
        <f>'PENGGABUNGAN AKTIVITAS'!E125</f>
        <v>3</v>
      </c>
      <c r="F126" s="125">
        <f>'PENGGABUNGAN AKTIVITAS'!F125</f>
        <v>75</v>
      </c>
      <c r="G126" s="126">
        <f t="shared" si="7"/>
        <v>225</v>
      </c>
      <c r="H126" s="127">
        <f>(G126/$G$381)*'REKAP BTL'!$C$14</f>
        <v>9841295.9491502736</v>
      </c>
      <c r="I126" s="125"/>
      <c r="J126" s="125"/>
      <c r="K126" s="125"/>
      <c r="L126" s="125"/>
      <c r="M126" s="125"/>
      <c r="N126" s="127">
        <f t="shared" si="8"/>
        <v>134443.93373156112</v>
      </c>
      <c r="O126" s="127">
        <f t="shared" si="9"/>
        <v>134443.93373156112</v>
      </c>
      <c r="P126" s="127">
        <f t="shared" si="10"/>
        <v>134443.93373156112</v>
      </c>
      <c r="Q126" s="127">
        <f t="shared" si="11"/>
        <v>134443.93373156112</v>
      </c>
      <c r="R126" s="125"/>
      <c r="S126" s="125"/>
      <c r="T126" s="125"/>
      <c r="U126" s="125"/>
      <c r="V126" s="125"/>
      <c r="W126" s="125"/>
      <c r="X126" s="125"/>
      <c r="Y126" s="125"/>
      <c r="Z126" s="125"/>
      <c r="AA126" s="125"/>
      <c r="AB126" s="125"/>
      <c r="AC126" s="125"/>
      <c r="AD126" s="125"/>
      <c r="AE126" s="125"/>
      <c r="AF126" s="125"/>
      <c r="AG126" s="125"/>
      <c r="AH126" s="125"/>
      <c r="AI126" s="125"/>
      <c r="AJ126" s="125"/>
      <c r="AK126" s="125"/>
      <c r="AL126" s="119">
        <f t="shared" si="13"/>
        <v>537775.73492624448</v>
      </c>
      <c r="AM126" s="119">
        <f t="shared" si="12"/>
        <v>9777.7406350226265</v>
      </c>
      <c r="AN126" s="113"/>
      <c r="AO126" s="113"/>
      <c r="AP126" s="113"/>
      <c r="AQ126" s="113"/>
      <c r="AR126" s="113"/>
      <c r="AS126" s="113"/>
      <c r="AT126" s="113"/>
      <c r="AU126" s="113"/>
      <c r="AV126" s="113"/>
      <c r="AW126" s="113"/>
      <c r="AX126" s="113"/>
      <c r="AY126" s="113"/>
      <c r="AZ126" s="113"/>
      <c r="BA126" s="113"/>
      <c r="BB126" s="113"/>
      <c r="BC126" s="113"/>
      <c r="BD126" s="113"/>
      <c r="BE126" s="113"/>
      <c r="BF126" s="113"/>
      <c r="BG126" s="113"/>
      <c r="BH126" s="113"/>
      <c r="BI126" s="113"/>
      <c r="BJ126" s="113"/>
      <c r="BK126" s="113"/>
      <c r="BL126" s="113"/>
      <c r="BM126" s="113"/>
      <c r="BN126" s="113"/>
      <c r="BO126" s="113"/>
      <c r="BP126" s="113"/>
      <c r="BQ126" s="113"/>
      <c r="BR126" s="113"/>
      <c r="BS126" s="113"/>
      <c r="BT126" s="113"/>
      <c r="BU126" s="113"/>
      <c r="BV126" s="113"/>
      <c r="BW126" s="113"/>
      <c r="BX126" s="113"/>
      <c r="BY126" s="113"/>
      <c r="BZ126" s="113"/>
      <c r="CA126" s="113"/>
      <c r="CB126" s="113"/>
      <c r="CC126" s="113"/>
      <c r="CD126" s="113"/>
      <c r="CE126" s="113"/>
      <c r="CF126" s="113"/>
      <c r="CG126" s="113"/>
      <c r="CH126" s="113"/>
      <c r="CI126" s="113"/>
      <c r="CJ126" s="113"/>
      <c r="CK126" s="113"/>
    </row>
    <row r="127" spans="1:89" s="128" customFormat="1">
      <c r="A127" s="125">
        <f>'PENGGABUNGAN AKTIVITAS'!A126</f>
        <v>124</v>
      </c>
      <c r="B127" s="125" t="str">
        <f>'PENGGABUNGAN AKTIVITAS'!B126</f>
        <v>[2] Ujian Utama IKD 9</v>
      </c>
      <c r="C127" s="125" t="str">
        <f>'PENGGABUNGAN AKTIVITAS'!C126</f>
        <v>P96</v>
      </c>
      <c r="D127" s="125" t="str">
        <f>'PENGGABUNGAN AKTIVITAS'!D126</f>
        <v>UA2</v>
      </c>
      <c r="E127" s="125">
        <f>'PENGGABUNGAN AKTIVITAS'!E126</f>
        <v>3</v>
      </c>
      <c r="F127" s="125">
        <f>'PENGGABUNGAN AKTIVITAS'!F126</f>
        <v>250</v>
      </c>
      <c r="G127" s="126">
        <f t="shared" si="7"/>
        <v>750</v>
      </c>
      <c r="H127" s="127">
        <f>(G127/$G$381)*'REKAP BTL'!$C$14</f>
        <v>32804319.830500912</v>
      </c>
      <c r="I127" s="125"/>
      <c r="J127" s="125"/>
      <c r="K127" s="125"/>
      <c r="L127" s="125"/>
      <c r="M127" s="125"/>
      <c r="N127" s="127">
        <f t="shared" si="8"/>
        <v>448146.44577187038</v>
      </c>
      <c r="O127" s="127">
        <f t="shared" si="9"/>
        <v>448146.44577187038</v>
      </c>
      <c r="P127" s="127">
        <f t="shared" si="10"/>
        <v>448146.44577187038</v>
      </c>
      <c r="Q127" s="127">
        <f t="shared" si="11"/>
        <v>448146.44577187038</v>
      </c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  <c r="AF127" s="125"/>
      <c r="AG127" s="125"/>
      <c r="AH127" s="125"/>
      <c r="AI127" s="125"/>
      <c r="AJ127" s="125"/>
      <c r="AK127" s="125"/>
      <c r="AL127" s="119">
        <f t="shared" si="13"/>
        <v>1792585.7830874815</v>
      </c>
      <c r="AM127" s="119">
        <f t="shared" si="12"/>
        <v>32592.468783408756</v>
      </c>
      <c r="AN127" s="113"/>
      <c r="AO127" s="113"/>
      <c r="AP127" s="113"/>
      <c r="AQ127" s="113"/>
      <c r="AR127" s="113"/>
      <c r="AS127" s="113"/>
      <c r="AT127" s="113"/>
      <c r="AU127" s="113"/>
      <c r="AV127" s="113"/>
      <c r="AW127" s="113"/>
      <c r="AX127" s="113"/>
      <c r="AY127" s="113"/>
      <c r="AZ127" s="113"/>
      <c r="BA127" s="113"/>
      <c r="BB127" s="113"/>
      <c r="BC127" s="113"/>
      <c r="BD127" s="113"/>
      <c r="BE127" s="113"/>
      <c r="BF127" s="113"/>
      <c r="BG127" s="113"/>
      <c r="BH127" s="113"/>
      <c r="BI127" s="113"/>
      <c r="BJ127" s="113"/>
      <c r="BK127" s="113"/>
      <c r="BL127" s="113"/>
      <c r="BM127" s="113"/>
      <c r="BN127" s="113"/>
      <c r="BO127" s="113"/>
      <c r="BP127" s="113"/>
      <c r="BQ127" s="113"/>
      <c r="BR127" s="113"/>
      <c r="BS127" s="113"/>
      <c r="BT127" s="113"/>
      <c r="BU127" s="113"/>
      <c r="BV127" s="113"/>
      <c r="BW127" s="113"/>
      <c r="BX127" s="113"/>
      <c r="BY127" s="113"/>
      <c r="BZ127" s="113"/>
      <c r="CA127" s="113"/>
      <c r="CB127" s="113"/>
      <c r="CC127" s="113"/>
      <c r="CD127" s="113"/>
      <c r="CE127" s="113"/>
      <c r="CF127" s="113"/>
      <c r="CG127" s="113"/>
      <c r="CH127" s="113"/>
      <c r="CI127" s="113"/>
      <c r="CJ127" s="113"/>
      <c r="CK127" s="113"/>
    </row>
    <row r="128" spans="1:89" s="128" customFormat="1">
      <c r="A128" s="125">
        <f>'PENGGABUNGAN AKTIVITAS'!A127</f>
        <v>125</v>
      </c>
      <c r="B128" s="125" t="str">
        <f>'PENGGABUNGAN AKTIVITAS'!B127</f>
        <v>[2] Ujian Perbaikan IKD 9</v>
      </c>
      <c r="C128" s="125" t="str">
        <f>'PENGGABUNGAN AKTIVITAS'!C127</f>
        <v>P97</v>
      </c>
      <c r="D128" s="125" t="str">
        <f>'PENGGABUNGAN AKTIVITAS'!D127</f>
        <v>UA2</v>
      </c>
      <c r="E128" s="125">
        <f>'PENGGABUNGAN AKTIVITAS'!E127</f>
        <v>3</v>
      </c>
      <c r="F128" s="125">
        <f>'PENGGABUNGAN AKTIVITAS'!F127</f>
        <v>125</v>
      </c>
      <c r="G128" s="126">
        <f t="shared" si="7"/>
        <v>375</v>
      </c>
      <c r="H128" s="127">
        <f>(G128/$G$381)*'REKAP BTL'!$C$14</f>
        <v>16402159.915250456</v>
      </c>
      <c r="I128" s="125"/>
      <c r="J128" s="125"/>
      <c r="K128" s="125"/>
      <c r="L128" s="125"/>
      <c r="M128" s="125"/>
      <c r="N128" s="127">
        <f t="shared" si="8"/>
        <v>224073.22288593519</v>
      </c>
      <c r="O128" s="127">
        <f t="shared" si="9"/>
        <v>224073.22288593519</v>
      </c>
      <c r="P128" s="127">
        <f t="shared" si="10"/>
        <v>224073.22288593519</v>
      </c>
      <c r="Q128" s="127">
        <f t="shared" si="11"/>
        <v>224073.22288593519</v>
      </c>
      <c r="R128" s="125"/>
      <c r="S128" s="125"/>
      <c r="T128" s="125"/>
      <c r="U128" s="125"/>
      <c r="V128" s="125"/>
      <c r="W128" s="125"/>
      <c r="X128" s="125"/>
      <c r="Y128" s="125"/>
      <c r="Z128" s="125"/>
      <c r="AA128" s="125"/>
      <c r="AB128" s="125"/>
      <c r="AC128" s="125"/>
      <c r="AD128" s="125"/>
      <c r="AE128" s="125"/>
      <c r="AF128" s="125"/>
      <c r="AG128" s="125"/>
      <c r="AH128" s="125"/>
      <c r="AI128" s="125"/>
      <c r="AJ128" s="125"/>
      <c r="AK128" s="125"/>
      <c r="AL128" s="119">
        <f t="shared" si="13"/>
        <v>896292.89154374076</v>
      </c>
      <c r="AM128" s="119">
        <f t="shared" si="12"/>
        <v>16296.234391704378</v>
      </c>
      <c r="AN128" s="113"/>
      <c r="AO128" s="113"/>
      <c r="AP128" s="113"/>
      <c r="AQ128" s="113"/>
      <c r="AR128" s="113"/>
      <c r="AS128" s="113"/>
      <c r="AT128" s="113"/>
      <c r="AU128" s="113"/>
      <c r="AV128" s="113"/>
      <c r="AW128" s="113"/>
      <c r="AX128" s="113"/>
      <c r="AY128" s="113"/>
      <c r="AZ128" s="113"/>
      <c r="BA128" s="113"/>
      <c r="BB128" s="113"/>
      <c r="BC128" s="113"/>
      <c r="BD128" s="113"/>
      <c r="BE128" s="113"/>
      <c r="BF128" s="113"/>
      <c r="BG128" s="113"/>
      <c r="BH128" s="113"/>
      <c r="BI128" s="113"/>
      <c r="BJ128" s="113"/>
      <c r="BK128" s="113"/>
      <c r="BL128" s="113"/>
      <c r="BM128" s="113"/>
      <c r="BN128" s="113"/>
      <c r="BO128" s="113"/>
      <c r="BP128" s="113"/>
      <c r="BQ128" s="113"/>
      <c r="BR128" s="113"/>
      <c r="BS128" s="113"/>
      <c r="BT128" s="113"/>
      <c r="BU128" s="113"/>
      <c r="BV128" s="113"/>
      <c r="BW128" s="113"/>
      <c r="BX128" s="113"/>
      <c r="BY128" s="113"/>
      <c r="BZ128" s="113"/>
      <c r="CA128" s="113"/>
      <c r="CB128" s="113"/>
      <c r="CC128" s="113"/>
      <c r="CD128" s="113"/>
      <c r="CE128" s="113"/>
      <c r="CF128" s="113"/>
      <c r="CG128" s="113"/>
      <c r="CH128" s="113"/>
      <c r="CI128" s="113"/>
      <c r="CJ128" s="113"/>
      <c r="CK128" s="113"/>
    </row>
    <row r="129" spans="1:89" s="128" customFormat="1">
      <c r="A129" s="125">
        <f>'PENGGABUNGAN AKTIVITAS'!A128</f>
        <v>126</v>
      </c>
      <c r="B129" s="125" t="str">
        <f>'PENGGABUNGAN AKTIVITAS'!B128</f>
        <v>[2] Ujian Remidi IKD 9</v>
      </c>
      <c r="C129" s="125" t="str">
        <f>'PENGGABUNGAN AKTIVITAS'!C128</f>
        <v>P98</v>
      </c>
      <c r="D129" s="125" t="str">
        <f>'PENGGABUNGAN AKTIVITAS'!D128</f>
        <v>UA2</v>
      </c>
      <c r="E129" s="125">
        <f>'PENGGABUNGAN AKTIVITAS'!E128</f>
        <v>3</v>
      </c>
      <c r="F129" s="125">
        <f>'PENGGABUNGAN AKTIVITAS'!F128</f>
        <v>75</v>
      </c>
      <c r="G129" s="126">
        <f t="shared" si="7"/>
        <v>225</v>
      </c>
      <c r="H129" s="127">
        <f>(G129/$G$381)*'REKAP BTL'!$C$14</f>
        <v>9841295.9491502736</v>
      </c>
      <c r="I129" s="125"/>
      <c r="J129" s="125"/>
      <c r="K129" s="125"/>
      <c r="L129" s="125"/>
      <c r="M129" s="125"/>
      <c r="N129" s="127">
        <f t="shared" si="8"/>
        <v>134443.93373156112</v>
      </c>
      <c r="O129" s="127">
        <f t="shared" si="9"/>
        <v>134443.93373156112</v>
      </c>
      <c r="P129" s="127">
        <f t="shared" si="10"/>
        <v>134443.93373156112</v>
      </c>
      <c r="Q129" s="127">
        <f t="shared" si="11"/>
        <v>134443.93373156112</v>
      </c>
      <c r="R129" s="125"/>
      <c r="S129" s="125"/>
      <c r="T129" s="125"/>
      <c r="U129" s="125"/>
      <c r="V129" s="125"/>
      <c r="W129" s="125"/>
      <c r="X129" s="125"/>
      <c r="Y129" s="125"/>
      <c r="Z129" s="125"/>
      <c r="AA129" s="125"/>
      <c r="AB129" s="125"/>
      <c r="AC129" s="125"/>
      <c r="AD129" s="125"/>
      <c r="AE129" s="125"/>
      <c r="AF129" s="125"/>
      <c r="AG129" s="125"/>
      <c r="AH129" s="125"/>
      <c r="AI129" s="125"/>
      <c r="AJ129" s="125"/>
      <c r="AK129" s="125"/>
      <c r="AL129" s="119">
        <f t="shared" si="13"/>
        <v>537775.73492624448</v>
      </c>
      <c r="AM129" s="119">
        <f t="shared" si="12"/>
        <v>9777.7406350226265</v>
      </c>
      <c r="AN129" s="113"/>
      <c r="AO129" s="113"/>
      <c r="AP129" s="113"/>
      <c r="AQ129" s="113"/>
      <c r="AR129" s="113"/>
      <c r="AS129" s="113"/>
      <c r="AT129" s="113"/>
      <c r="AU129" s="113"/>
      <c r="AV129" s="113"/>
      <c r="AW129" s="113"/>
      <c r="AX129" s="113"/>
      <c r="AY129" s="113"/>
      <c r="AZ129" s="113"/>
      <c r="BA129" s="113"/>
      <c r="BB129" s="113"/>
      <c r="BC129" s="113"/>
      <c r="BD129" s="113"/>
      <c r="BE129" s="113"/>
      <c r="BF129" s="113"/>
      <c r="BG129" s="113"/>
      <c r="BH129" s="113"/>
      <c r="BI129" s="113"/>
      <c r="BJ129" s="113"/>
      <c r="BK129" s="113"/>
      <c r="BL129" s="113"/>
      <c r="BM129" s="113"/>
      <c r="BN129" s="113"/>
      <c r="BO129" s="113"/>
      <c r="BP129" s="113"/>
      <c r="BQ129" s="113"/>
      <c r="BR129" s="113"/>
      <c r="BS129" s="113"/>
      <c r="BT129" s="113"/>
      <c r="BU129" s="113"/>
      <c r="BV129" s="113"/>
      <c r="BW129" s="113"/>
      <c r="BX129" s="113"/>
      <c r="BY129" s="113"/>
      <c r="BZ129" s="113"/>
      <c r="CA129" s="113"/>
      <c r="CB129" s="113"/>
      <c r="CC129" s="113"/>
      <c r="CD129" s="113"/>
      <c r="CE129" s="113"/>
      <c r="CF129" s="113"/>
      <c r="CG129" s="113"/>
      <c r="CH129" s="113"/>
      <c r="CI129" s="113"/>
      <c r="CJ129" s="113"/>
      <c r="CK129" s="113"/>
    </row>
    <row r="130" spans="1:89" s="128" customFormat="1">
      <c r="A130" s="125">
        <f>'PENGGABUNGAN AKTIVITAS'!A129</f>
        <v>127</v>
      </c>
      <c r="B130" s="125" t="str">
        <f>'PENGGABUNGAN AKTIVITAS'!B129</f>
        <v>[2] Ujian Utama IKD 10</v>
      </c>
      <c r="C130" s="125" t="str">
        <f>'PENGGABUNGAN AKTIVITAS'!C129</f>
        <v>P99</v>
      </c>
      <c r="D130" s="125" t="str">
        <f>'PENGGABUNGAN AKTIVITAS'!D129</f>
        <v>UA2</v>
      </c>
      <c r="E130" s="125">
        <f>'PENGGABUNGAN AKTIVITAS'!E129</f>
        <v>3</v>
      </c>
      <c r="F130" s="125">
        <f>'PENGGABUNGAN AKTIVITAS'!F129</f>
        <v>250</v>
      </c>
      <c r="G130" s="126">
        <f t="shared" si="7"/>
        <v>750</v>
      </c>
      <c r="H130" s="127">
        <f>(G130/$G$381)*'REKAP BTL'!$C$14</f>
        <v>32804319.830500912</v>
      </c>
      <c r="I130" s="125"/>
      <c r="J130" s="125"/>
      <c r="K130" s="125"/>
      <c r="L130" s="125"/>
      <c r="M130" s="125"/>
      <c r="N130" s="127">
        <f t="shared" si="8"/>
        <v>448146.44577187038</v>
      </c>
      <c r="O130" s="127">
        <f t="shared" si="9"/>
        <v>448146.44577187038</v>
      </c>
      <c r="P130" s="127">
        <f t="shared" si="10"/>
        <v>448146.44577187038</v>
      </c>
      <c r="Q130" s="127">
        <f t="shared" si="11"/>
        <v>448146.44577187038</v>
      </c>
      <c r="R130" s="125"/>
      <c r="S130" s="125"/>
      <c r="T130" s="125"/>
      <c r="U130" s="125"/>
      <c r="V130" s="125"/>
      <c r="W130" s="125"/>
      <c r="X130" s="125"/>
      <c r="Y130" s="125"/>
      <c r="Z130" s="125"/>
      <c r="AA130" s="125"/>
      <c r="AB130" s="125"/>
      <c r="AC130" s="125"/>
      <c r="AD130" s="125"/>
      <c r="AE130" s="125"/>
      <c r="AF130" s="125"/>
      <c r="AG130" s="125"/>
      <c r="AH130" s="125"/>
      <c r="AI130" s="125"/>
      <c r="AJ130" s="125"/>
      <c r="AK130" s="125"/>
      <c r="AL130" s="119">
        <f t="shared" si="13"/>
        <v>1792585.7830874815</v>
      </c>
      <c r="AM130" s="119">
        <f t="shared" si="12"/>
        <v>32592.468783408756</v>
      </c>
      <c r="AN130" s="113"/>
      <c r="AO130" s="113"/>
      <c r="AP130" s="113"/>
      <c r="AQ130" s="113"/>
      <c r="AR130" s="113"/>
      <c r="AS130" s="113"/>
      <c r="AT130" s="113"/>
      <c r="AU130" s="113"/>
      <c r="AV130" s="113"/>
      <c r="AW130" s="113"/>
      <c r="AX130" s="113"/>
      <c r="AY130" s="113"/>
      <c r="AZ130" s="113"/>
      <c r="BA130" s="113"/>
      <c r="BB130" s="113"/>
      <c r="BC130" s="113"/>
      <c r="BD130" s="113"/>
      <c r="BE130" s="113"/>
      <c r="BF130" s="113"/>
      <c r="BG130" s="113"/>
      <c r="BH130" s="113"/>
      <c r="BI130" s="113"/>
      <c r="BJ130" s="113"/>
      <c r="BK130" s="113"/>
      <c r="BL130" s="113"/>
      <c r="BM130" s="113"/>
      <c r="BN130" s="113"/>
      <c r="BO130" s="113"/>
      <c r="BP130" s="113"/>
      <c r="BQ130" s="113"/>
      <c r="BR130" s="113"/>
      <c r="BS130" s="113"/>
      <c r="BT130" s="113"/>
      <c r="BU130" s="113"/>
      <c r="BV130" s="113"/>
      <c r="BW130" s="113"/>
      <c r="BX130" s="113"/>
      <c r="BY130" s="113"/>
      <c r="BZ130" s="113"/>
      <c r="CA130" s="113"/>
      <c r="CB130" s="113"/>
      <c r="CC130" s="113"/>
      <c r="CD130" s="113"/>
      <c r="CE130" s="113"/>
      <c r="CF130" s="113"/>
      <c r="CG130" s="113"/>
      <c r="CH130" s="113"/>
      <c r="CI130" s="113"/>
      <c r="CJ130" s="113"/>
      <c r="CK130" s="113"/>
    </row>
    <row r="131" spans="1:89" s="128" customFormat="1">
      <c r="A131" s="125">
        <f>'PENGGABUNGAN AKTIVITAS'!A130</f>
        <v>128</v>
      </c>
      <c r="B131" s="125" t="str">
        <f>'PENGGABUNGAN AKTIVITAS'!B130</f>
        <v>[2] Ujian Perbaikan IKD 10</v>
      </c>
      <c r="C131" s="125" t="str">
        <f>'PENGGABUNGAN AKTIVITAS'!C130</f>
        <v>P100</v>
      </c>
      <c r="D131" s="125" t="str">
        <f>'PENGGABUNGAN AKTIVITAS'!D130</f>
        <v>UA2</v>
      </c>
      <c r="E131" s="125">
        <f>'PENGGABUNGAN AKTIVITAS'!E130</f>
        <v>3</v>
      </c>
      <c r="F131" s="125">
        <f>'PENGGABUNGAN AKTIVITAS'!F130</f>
        <v>125</v>
      </c>
      <c r="G131" s="126">
        <f t="shared" si="7"/>
        <v>375</v>
      </c>
      <c r="H131" s="127">
        <f>(G131/$G$381)*'REKAP BTL'!$C$14</f>
        <v>16402159.915250456</v>
      </c>
      <c r="I131" s="125"/>
      <c r="J131" s="125"/>
      <c r="K131" s="125"/>
      <c r="L131" s="125"/>
      <c r="M131" s="125"/>
      <c r="N131" s="127">
        <f t="shared" si="8"/>
        <v>224073.22288593519</v>
      </c>
      <c r="O131" s="127">
        <f t="shared" si="9"/>
        <v>224073.22288593519</v>
      </c>
      <c r="P131" s="127">
        <f t="shared" si="10"/>
        <v>224073.22288593519</v>
      </c>
      <c r="Q131" s="127">
        <f t="shared" si="11"/>
        <v>224073.22288593519</v>
      </c>
      <c r="R131" s="125"/>
      <c r="S131" s="125"/>
      <c r="T131" s="125"/>
      <c r="U131" s="125"/>
      <c r="V131" s="125"/>
      <c r="W131" s="125"/>
      <c r="X131" s="125"/>
      <c r="Y131" s="125"/>
      <c r="Z131" s="125"/>
      <c r="AA131" s="125"/>
      <c r="AB131" s="125"/>
      <c r="AC131" s="125"/>
      <c r="AD131" s="125"/>
      <c r="AE131" s="125"/>
      <c r="AF131" s="125"/>
      <c r="AG131" s="125"/>
      <c r="AH131" s="125"/>
      <c r="AI131" s="125"/>
      <c r="AJ131" s="125"/>
      <c r="AK131" s="125"/>
      <c r="AL131" s="119">
        <f t="shared" si="13"/>
        <v>896292.89154374076</v>
      </c>
      <c r="AM131" s="119">
        <f t="shared" si="12"/>
        <v>16296.234391704378</v>
      </c>
      <c r="AN131" s="113"/>
      <c r="AO131" s="113"/>
      <c r="AP131" s="113"/>
      <c r="AQ131" s="113"/>
      <c r="AR131" s="113"/>
      <c r="AS131" s="113"/>
      <c r="AT131" s="113"/>
      <c r="AU131" s="113"/>
      <c r="AV131" s="113"/>
      <c r="AW131" s="113"/>
      <c r="AX131" s="113"/>
      <c r="AY131" s="113"/>
      <c r="AZ131" s="113"/>
      <c r="BA131" s="113"/>
      <c r="BB131" s="113"/>
      <c r="BC131" s="113"/>
      <c r="BD131" s="113"/>
      <c r="BE131" s="113"/>
      <c r="BF131" s="113"/>
      <c r="BG131" s="113"/>
      <c r="BH131" s="113"/>
      <c r="BI131" s="113"/>
      <c r="BJ131" s="113"/>
      <c r="BK131" s="113"/>
      <c r="BL131" s="113"/>
      <c r="BM131" s="113"/>
      <c r="BN131" s="113"/>
      <c r="BO131" s="113"/>
      <c r="BP131" s="113"/>
      <c r="BQ131" s="113"/>
      <c r="BR131" s="113"/>
      <c r="BS131" s="113"/>
      <c r="BT131" s="113"/>
      <c r="BU131" s="113"/>
      <c r="BV131" s="113"/>
      <c r="BW131" s="113"/>
      <c r="BX131" s="113"/>
      <c r="BY131" s="113"/>
      <c r="BZ131" s="113"/>
      <c r="CA131" s="113"/>
      <c r="CB131" s="113"/>
      <c r="CC131" s="113"/>
      <c r="CD131" s="113"/>
      <c r="CE131" s="113"/>
      <c r="CF131" s="113"/>
      <c r="CG131" s="113"/>
      <c r="CH131" s="113"/>
      <c r="CI131" s="113"/>
      <c r="CJ131" s="113"/>
      <c r="CK131" s="113"/>
    </row>
    <row r="132" spans="1:89" s="128" customFormat="1">
      <c r="A132" s="125">
        <f>'PENGGABUNGAN AKTIVITAS'!A131</f>
        <v>129</v>
      </c>
      <c r="B132" s="125" t="str">
        <f>'PENGGABUNGAN AKTIVITAS'!B131</f>
        <v>[2] Ujian Remidi IKD 10</v>
      </c>
      <c r="C132" s="125" t="str">
        <f>'PENGGABUNGAN AKTIVITAS'!C131</f>
        <v>P101</v>
      </c>
      <c r="D132" s="125" t="str">
        <f>'PENGGABUNGAN AKTIVITAS'!D131</f>
        <v>UA2</v>
      </c>
      <c r="E132" s="125">
        <f>'PENGGABUNGAN AKTIVITAS'!E131</f>
        <v>3</v>
      </c>
      <c r="F132" s="125">
        <f>'PENGGABUNGAN AKTIVITAS'!F131</f>
        <v>75</v>
      </c>
      <c r="G132" s="126">
        <f t="shared" si="7"/>
        <v>225</v>
      </c>
      <c r="H132" s="127">
        <f>(G132/$G$381)*'REKAP BTL'!$C$14</f>
        <v>9841295.9491502736</v>
      </c>
      <c r="I132" s="125"/>
      <c r="J132" s="125"/>
      <c r="K132" s="125"/>
      <c r="L132" s="125"/>
      <c r="M132" s="125"/>
      <c r="N132" s="127">
        <f t="shared" si="8"/>
        <v>134443.93373156112</v>
      </c>
      <c r="O132" s="127">
        <f t="shared" si="9"/>
        <v>134443.93373156112</v>
      </c>
      <c r="P132" s="127">
        <f t="shared" si="10"/>
        <v>134443.93373156112</v>
      </c>
      <c r="Q132" s="127">
        <f t="shared" si="11"/>
        <v>134443.93373156112</v>
      </c>
      <c r="R132" s="125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19">
        <f t="shared" si="13"/>
        <v>537775.73492624448</v>
      </c>
      <c r="AM132" s="119">
        <f t="shared" si="12"/>
        <v>9777.7406350226265</v>
      </c>
      <c r="AN132" s="113"/>
      <c r="AO132" s="113"/>
      <c r="AP132" s="113"/>
      <c r="AQ132" s="113"/>
      <c r="AR132" s="113"/>
      <c r="AS132" s="113"/>
      <c r="AT132" s="113"/>
      <c r="AU132" s="113"/>
      <c r="AV132" s="113"/>
      <c r="AW132" s="113"/>
      <c r="AX132" s="113"/>
      <c r="AY132" s="113"/>
      <c r="AZ132" s="113"/>
      <c r="BA132" s="113"/>
      <c r="BB132" s="113"/>
      <c r="BC132" s="113"/>
      <c r="BD132" s="113"/>
      <c r="BE132" s="113"/>
      <c r="BF132" s="113"/>
      <c r="BG132" s="113"/>
      <c r="BH132" s="113"/>
      <c r="BI132" s="113"/>
      <c r="BJ132" s="113"/>
      <c r="BK132" s="113"/>
      <c r="BL132" s="113"/>
      <c r="BM132" s="113"/>
      <c r="BN132" s="113"/>
      <c r="BO132" s="113"/>
      <c r="BP132" s="113"/>
      <c r="BQ132" s="113"/>
      <c r="BR132" s="113"/>
      <c r="BS132" s="113"/>
      <c r="BT132" s="113"/>
      <c r="BU132" s="113"/>
      <c r="BV132" s="113"/>
      <c r="BW132" s="113"/>
      <c r="BX132" s="113"/>
      <c r="BY132" s="113"/>
      <c r="BZ132" s="113"/>
      <c r="CA132" s="113"/>
      <c r="CB132" s="113"/>
      <c r="CC132" s="113"/>
      <c r="CD132" s="113"/>
      <c r="CE132" s="113"/>
      <c r="CF132" s="113"/>
      <c r="CG132" s="113"/>
      <c r="CH132" s="113"/>
      <c r="CI132" s="113"/>
      <c r="CJ132" s="113"/>
      <c r="CK132" s="113"/>
    </row>
    <row r="133" spans="1:89" s="128" customFormat="1">
      <c r="A133" s="125">
        <f>'PENGGABUNGAN AKTIVITAS'!A132</f>
        <v>130</v>
      </c>
      <c r="B133" s="125" t="str">
        <f>'PENGGABUNGAN AKTIVITAS'!B132</f>
        <v>[2] Ujian Sooca IKD 6</v>
      </c>
      <c r="C133" s="125" t="str">
        <f>'PENGGABUNGAN AKTIVITAS'!C132</f>
        <v>P102</v>
      </c>
      <c r="D133" s="125" t="str">
        <f>'PENGGABUNGAN AKTIVITAS'!D132</f>
        <v>UA2</v>
      </c>
      <c r="E133" s="125">
        <f>'PENGGABUNGAN AKTIVITAS'!E132</f>
        <v>8</v>
      </c>
      <c r="F133" s="125">
        <f>'PENGGABUNGAN AKTIVITAS'!F132</f>
        <v>250</v>
      </c>
      <c r="G133" s="126">
        <f t="shared" ref="G133:G196" si="14">E133*F133</f>
        <v>2000</v>
      </c>
      <c r="H133" s="127">
        <f>(G133/$G$381)*'REKAP BTL'!$C$14</f>
        <v>87478186.214669093</v>
      </c>
      <c r="I133" s="125"/>
      <c r="J133" s="125"/>
      <c r="K133" s="125"/>
      <c r="L133" s="125"/>
      <c r="M133" s="125"/>
      <c r="N133" s="127">
        <f t="shared" si="8"/>
        <v>1195057.1887249877</v>
      </c>
      <c r="O133" s="127">
        <f t="shared" si="9"/>
        <v>1195057.1887249877</v>
      </c>
      <c r="P133" s="127">
        <f t="shared" si="10"/>
        <v>1195057.1887249877</v>
      </c>
      <c r="Q133" s="127">
        <f t="shared" si="11"/>
        <v>1195057.1887249877</v>
      </c>
      <c r="R133" s="125"/>
      <c r="S133" s="125"/>
      <c r="T133" s="125"/>
      <c r="U133" s="125"/>
      <c r="V133" s="125"/>
      <c r="W133" s="125"/>
      <c r="X133" s="125"/>
      <c r="Y133" s="125"/>
      <c r="Z133" s="125"/>
      <c r="AA133" s="125"/>
      <c r="AB133" s="125"/>
      <c r="AC133" s="125"/>
      <c r="AD133" s="125"/>
      <c r="AE133" s="125"/>
      <c r="AF133" s="125"/>
      <c r="AG133" s="125"/>
      <c r="AH133" s="125"/>
      <c r="AI133" s="125"/>
      <c r="AJ133" s="125"/>
      <c r="AK133" s="125"/>
      <c r="AL133" s="119">
        <f t="shared" si="13"/>
        <v>4780228.7548999507</v>
      </c>
      <c r="AM133" s="119">
        <f t="shared" si="12"/>
        <v>86913.250089090012</v>
      </c>
      <c r="AN133" s="113"/>
      <c r="AO133" s="113"/>
      <c r="AP133" s="113"/>
      <c r="AQ133" s="113"/>
      <c r="AR133" s="113"/>
      <c r="AS133" s="113"/>
      <c r="AT133" s="113"/>
      <c r="AU133" s="113"/>
      <c r="AV133" s="113"/>
      <c r="AW133" s="113"/>
      <c r="AX133" s="113"/>
      <c r="AY133" s="113"/>
      <c r="AZ133" s="113"/>
      <c r="BA133" s="113"/>
      <c r="BB133" s="113"/>
      <c r="BC133" s="113"/>
      <c r="BD133" s="113"/>
      <c r="BE133" s="113"/>
      <c r="BF133" s="113"/>
      <c r="BG133" s="113"/>
      <c r="BH133" s="113"/>
      <c r="BI133" s="113"/>
      <c r="BJ133" s="113"/>
      <c r="BK133" s="113"/>
      <c r="BL133" s="113"/>
      <c r="BM133" s="113"/>
      <c r="BN133" s="113"/>
      <c r="BO133" s="113"/>
      <c r="BP133" s="113"/>
      <c r="BQ133" s="113"/>
      <c r="BR133" s="113"/>
      <c r="BS133" s="113"/>
      <c r="BT133" s="113"/>
      <c r="BU133" s="113"/>
      <c r="BV133" s="113"/>
      <c r="BW133" s="113"/>
      <c r="BX133" s="113"/>
      <c r="BY133" s="113"/>
      <c r="BZ133" s="113"/>
      <c r="CA133" s="113"/>
      <c r="CB133" s="113"/>
      <c r="CC133" s="113"/>
      <c r="CD133" s="113"/>
      <c r="CE133" s="113"/>
      <c r="CF133" s="113"/>
      <c r="CG133" s="113"/>
      <c r="CH133" s="113"/>
      <c r="CI133" s="113"/>
      <c r="CJ133" s="113"/>
      <c r="CK133" s="113"/>
    </row>
    <row r="134" spans="1:89" s="128" customFormat="1">
      <c r="A134" s="125">
        <f>'PENGGABUNGAN AKTIVITAS'!A133</f>
        <v>131</v>
      </c>
      <c r="B134" s="125" t="str">
        <f>'PENGGABUNGAN AKTIVITAS'!B133</f>
        <v>[2] UP Sooca IKD 6</v>
      </c>
      <c r="C134" s="125" t="str">
        <f>'PENGGABUNGAN AKTIVITAS'!C133</f>
        <v>P103</v>
      </c>
      <c r="D134" s="125" t="str">
        <f>'PENGGABUNGAN AKTIVITAS'!D133</f>
        <v>UA2</v>
      </c>
      <c r="E134" s="125">
        <f>'PENGGABUNGAN AKTIVITAS'!E133</f>
        <v>8</v>
      </c>
      <c r="F134" s="125">
        <f>'PENGGABUNGAN AKTIVITAS'!F133</f>
        <v>125</v>
      </c>
      <c r="G134" s="126">
        <f t="shared" si="14"/>
        <v>1000</v>
      </c>
      <c r="H134" s="127">
        <f>(G134/$G$381)*'REKAP BTL'!$C$14</f>
        <v>43739093.107334547</v>
      </c>
      <c r="I134" s="125"/>
      <c r="J134" s="125"/>
      <c r="K134" s="125"/>
      <c r="L134" s="125"/>
      <c r="M134" s="125"/>
      <c r="N134" s="127">
        <f t="shared" si="8"/>
        <v>597528.59436249384</v>
      </c>
      <c r="O134" s="127">
        <f t="shared" si="9"/>
        <v>597528.59436249384</v>
      </c>
      <c r="P134" s="127">
        <f t="shared" si="10"/>
        <v>597528.59436249384</v>
      </c>
      <c r="Q134" s="127">
        <f t="shared" si="11"/>
        <v>597528.59436249384</v>
      </c>
      <c r="R134" s="125"/>
      <c r="S134" s="125"/>
      <c r="T134" s="125"/>
      <c r="U134" s="125"/>
      <c r="V134" s="125"/>
      <c r="W134" s="125"/>
      <c r="X134" s="125"/>
      <c r="Y134" s="125"/>
      <c r="Z134" s="125"/>
      <c r="AA134" s="125"/>
      <c r="AB134" s="125"/>
      <c r="AC134" s="125"/>
      <c r="AD134" s="125"/>
      <c r="AE134" s="125"/>
      <c r="AF134" s="125"/>
      <c r="AG134" s="125"/>
      <c r="AH134" s="125"/>
      <c r="AI134" s="125"/>
      <c r="AJ134" s="125"/>
      <c r="AK134" s="125"/>
      <c r="AL134" s="119">
        <f t="shared" si="13"/>
        <v>2390114.3774499753</v>
      </c>
      <c r="AM134" s="119">
        <f t="shared" si="12"/>
        <v>43456.625044545006</v>
      </c>
      <c r="AN134" s="113"/>
      <c r="AO134" s="113"/>
      <c r="AP134" s="113"/>
      <c r="AQ134" s="113"/>
      <c r="AR134" s="113"/>
      <c r="AS134" s="113"/>
      <c r="AT134" s="113"/>
      <c r="AU134" s="113"/>
      <c r="AV134" s="113"/>
      <c r="AW134" s="113"/>
      <c r="AX134" s="113"/>
      <c r="AY134" s="113"/>
      <c r="AZ134" s="113"/>
      <c r="BA134" s="113"/>
      <c r="BB134" s="113"/>
      <c r="BC134" s="113"/>
      <c r="BD134" s="113"/>
      <c r="BE134" s="113"/>
      <c r="BF134" s="113"/>
      <c r="BG134" s="113"/>
      <c r="BH134" s="113"/>
      <c r="BI134" s="113"/>
      <c r="BJ134" s="113"/>
      <c r="BK134" s="113"/>
      <c r="BL134" s="113"/>
      <c r="BM134" s="113"/>
      <c r="BN134" s="113"/>
      <c r="BO134" s="113"/>
      <c r="BP134" s="113"/>
      <c r="BQ134" s="113"/>
      <c r="BR134" s="113"/>
      <c r="BS134" s="113"/>
      <c r="BT134" s="113"/>
      <c r="BU134" s="113"/>
      <c r="BV134" s="113"/>
      <c r="BW134" s="113"/>
      <c r="BX134" s="113"/>
      <c r="BY134" s="113"/>
      <c r="BZ134" s="113"/>
      <c r="CA134" s="113"/>
      <c r="CB134" s="113"/>
      <c r="CC134" s="113"/>
      <c r="CD134" s="113"/>
      <c r="CE134" s="113"/>
      <c r="CF134" s="113"/>
      <c r="CG134" s="113"/>
      <c r="CH134" s="113"/>
      <c r="CI134" s="113"/>
      <c r="CJ134" s="113"/>
      <c r="CK134" s="113"/>
    </row>
    <row r="135" spans="1:89" s="128" customFormat="1">
      <c r="A135" s="125">
        <f>'PENGGABUNGAN AKTIVITAS'!A134</f>
        <v>132</v>
      </c>
      <c r="B135" s="125" t="str">
        <f>'PENGGABUNGAN AKTIVITAS'!B134</f>
        <v>[2] Ujian Sooca IKD 7-8</v>
      </c>
      <c r="C135" s="125" t="str">
        <f>'PENGGABUNGAN AKTIVITAS'!C134</f>
        <v>P104</v>
      </c>
      <c r="D135" s="125" t="str">
        <f>'PENGGABUNGAN AKTIVITAS'!D134</f>
        <v>UA2</v>
      </c>
      <c r="E135" s="125">
        <f>'PENGGABUNGAN AKTIVITAS'!E134</f>
        <v>8</v>
      </c>
      <c r="F135" s="125">
        <f>'PENGGABUNGAN AKTIVITAS'!F134</f>
        <v>250</v>
      </c>
      <c r="G135" s="126">
        <f t="shared" si="14"/>
        <v>2000</v>
      </c>
      <c r="H135" s="127">
        <f>(G135/$G$381)*'REKAP BTL'!$C$14</f>
        <v>87478186.214669093</v>
      </c>
      <c r="I135" s="125"/>
      <c r="J135" s="125"/>
      <c r="K135" s="125"/>
      <c r="L135" s="125"/>
      <c r="M135" s="125"/>
      <c r="N135" s="127">
        <f t="shared" si="8"/>
        <v>1195057.1887249877</v>
      </c>
      <c r="O135" s="127">
        <f t="shared" si="9"/>
        <v>1195057.1887249877</v>
      </c>
      <c r="P135" s="127">
        <f t="shared" si="10"/>
        <v>1195057.1887249877</v>
      </c>
      <c r="Q135" s="127">
        <f t="shared" si="11"/>
        <v>1195057.1887249877</v>
      </c>
      <c r="R135" s="125"/>
      <c r="S135" s="125"/>
      <c r="T135" s="125"/>
      <c r="U135" s="125"/>
      <c r="V135" s="125"/>
      <c r="W135" s="125"/>
      <c r="X135" s="125"/>
      <c r="Y135" s="125"/>
      <c r="Z135" s="125"/>
      <c r="AA135" s="125"/>
      <c r="AB135" s="125"/>
      <c r="AC135" s="125"/>
      <c r="AD135" s="125"/>
      <c r="AE135" s="125"/>
      <c r="AF135" s="125"/>
      <c r="AG135" s="125"/>
      <c r="AH135" s="125"/>
      <c r="AI135" s="125"/>
      <c r="AJ135" s="125"/>
      <c r="AK135" s="125"/>
      <c r="AL135" s="119">
        <f t="shared" si="13"/>
        <v>4780228.7548999507</v>
      </c>
      <c r="AM135" s="119">
        <f t="shared" si="12"/>
        <v>86913.250089090012</v>
      </c>
      <c r="AN135" s="113"/>
      <c r="AO135" s="113"/>
      <c r="AP135" s="113"/>
      <c r="AQ135" s="113"/>
      <c r="AR135" s="113"/>
      <c r="AS135" s="113"/>
      <c r="AT135" s="113"/>
      <c r="AU135" s="113"/>
      <c r="AV135" s="113"/>
      <c r="AW135" s="113"/>
      <c r="AX135" s="113"/>
      <c r="AY135" s="113"/>
      <c r="AZ135" s="113"/>
      <c r="BA135" s="113"/>
      <c r="BB135" s="113"/>
      <c r="BC135" s="113"/>
      <c r="BD135" s="113"/>
      <c r="BE135" s="113"/>
      <c r="BF135" s="113"/>
      <c r="BG135" s="113"/>
      <c r="BH135" s="113"/>
      <c r="BI135" s="113"/>
      <c r="BJ135" s="113"/>
      <c r="BK135" s="113"/>
      <c r="BL135" s="113"/>
      <c r="BM135" s="113"/>
      <c r="BN135" s="113"/>
      <c r="BO135" s="113"/>
      <c r="BP135" s="113"/>
      <c r="BQ135" s="113"/>
      <c r="BR135" s="113"/>
      <c r="BS135" s="113"/>
      <c r="BT135" s="113"/>
      <c r="BU135" s="113"/>
      <c r="BV135" s="113"/>
      <c r="BW135" s="113"/>
      <c r="BX135" s="113"/>
      <c r="BY135" s="113"/>
      <c r="BZ135" s="113"/>
      <c r="CA135" s="113"/>
      <c r="CB135" s="113"/>
      <c r="CC135" s="113"/>
      <c r="CD135" s="113"/>
      <c r="CE135" s="113"/>
      <c r="CF135" s="113"/>
      <c r="CG135" s="113"/>
      <c r="CH135" s="113"/>
      <c r="CI135" s="113"/>
      <c r="CJ135" s="113"/>
      <c r="CK135" s="113"/>
    </row>
    <row r="136" spans="1:89" s="128" customFormat="1">
      <c r="A136" s="125">
        <f>'PENGGABUNGAN AKTIVITAS'!A135</f>
        <v>133</v>
      </c>
      <c r="B136" s="125" t="str">
        <f>'PENGGABUNGAN AKTIVITAS'!B135</f>
        <v>[2] UP Sooca IKD 7-8</v>
      </c>
      <c r="C136" s="125" t="str">
        <f>'PENGGABUNGAN AKTIVITAS'!C135</f>
        <v>P105</v>
      </c>
      <c r="D136" s="125" t="str">
        <f>'PENGGABUNGAN AKTIVITAS'!D135</f>
        <v>UA2</v>
      </c>
      <c r="E136" s="125">
        <f>'PENGGABUNGAN AKTIVITAS'!E135</f>
        <v>8</v>
      </c>
      <c r="F136" s="125">
        <f>'PENGGABUNGAN AKTIVITAS'!F135</f>
        <v>125</v>
      </c>
      <c r="G136" s="126">
        <f t="shared" si="14"/>
        <v>1000</v>
      </c>
      <c r="H136" s="127">
        <f>(G136/$G$381)*'REKAP BTL'!$C$14</f>
        <v>43739093.107334547</v>
      </c>
      <c r="I136" s="125"/>
      <c r="J136" s="125"/>
      <c r="K136" s="125"/>
      <c r="L136" s="125"/>
      <c r="M136" s="125"/>
      <c r="N136" s="127">
        <f t="shared" si="8"/>
        <v>597528.59436249384</v>
      </c>
      <c r="O136" s="127">
        <f t="shared" si="9"/>
        <v>597528.59436249384</v>
      </c>
      <c r="P136" s="127">
        <f t="shared" si="10"/>
        <v>597528.59436249384</v>
      </c>
      <c r="Q136" s="127">
        <f t="shared" si="11"/>
        <v>597528.59436249384</v>
      </c>
      <c r="R136" s="125"/>
      <c r="S136" s="125"/>
      <c r="T136" s="125"/>
      <c r="U136" s="125"/>
      <c r="V136" s="125"/>
      <c r="W136" s="125"/>
      <c r="X136" s="125"/>
      <c r="Y136" s="125"/>
      <c r="Z136" s="125"/>
      <c r="AA136" s="125"/>
      <c r="AB136" s="125"/>
      <c r="AC136" s="125"/>
      <c r="AD136" s="125"/>
      <c r="AE136" s="125"/>
      <c r="AF136" s="125"/>
      <c r="AG136" s="125"/>
      <c r="AH136" s="125"/>
      <c r="AI136" s="125"/>
      <c r="AJ136" s="125"/>
      <c r="AK136" s="125"/>
      <c r="AL136" s="119">
        <f t="shared" si="13"/>
        <v>2390114.3774499753</v>
      </c>
      <c r="AM136" s="119">
        <f t="shared" si="12"/>
        <v>43456.625044545006</v>
      </c>
      <c r="AN136" s="113"/>
      <c r="AO136" s="113"/>
      <c r="AP136" s="113"/>
      <c r="AQ136" s="113"/>
      <c r="AR136" s="113"/>
      <c r="AS136" s="113"/>
      <c r="AT136" s="113"/>
      <c r="AU136" s="113"/>
      <c r="AV136" s="113"/>
      <c r="AW136" s="113"/>
      <c r="AX136" s="113"/>
      <c r="AY136" s="113"/>
      <c r="AZ136" s="113"/>
      <c r="BA136" s="113"/>
      <c r="BB136" s="113"/>
      <c r="BC136" s="113"/>
      <c r="BD136" s="113"/>
      <c r="BE136" s="113"/>
      <c r="BF136" s="113"/>
      <c r="BG136" s="113"/>
      <c r="BH136" s="113"/>
      <c r="BI136" s="113"/>
      <c r="BJ136" s="113"/>
      <c r="BK136" s="113"/>
      <c r="BL136" s="113"/>
      <c r="BM136" s="113"/>
      <c r="BN136" s="113"/>
      <c r="BO136" s="113"/>
      <c r="BP136" s="113"/>
      <c r="BQ136" s="113"/>
      <c r="BR136" s="113"/>
      <c r="BS136" s="113"/>
      <c r="BT136" s="113"/>
      <c r="BU136" s="113"/>
      <c r="BV136" s="113"/>
      <c r="BW136" s="113"/>
      <c r="BX136" s="113"/>
      <c r="BY136" s="113"/>
      <c r="BZ136" s="113"/>
      <c r="CA136" s="113"/>
      <c r="CB136" s="113"/>
      <c r="CC136" s="113"/>
      <c r="CD136" s="113"/>
      <c r="CE136" s="113"/>
      <c r="CF136" s="113"/>
      <c r="CG136" s="113"/>
      <c r="CH136" s="113"/>
      <c r="CI136" s="113"/>
      <c r="CJ136" s="113"/>
      <c r="CK136" s="113"/>
    </row>
    <row r="137" spans="1:89" s="128" customFormat="1">
      <c r="A137" s="125">
        <f>'PENGGABUNGAN AKTIVITAS'!A136</f>
        <v>134</v>
      </c>
      <c r="B137" s="125" t="str">
        <f>'PENGGABUNGAN AKTIVITAS'!B136</f>
        <v>[2] Ujian Sooca IKD 9-10</v>
      </c>
      <c r="C137" s="125" t="str">
        <f>'PENGGABUNGAN AKTIVITAS'!C136</f>
        <v>P106</v>
      </c>
      <c r="D137" s="125" t="str">
        <f>'PENGGABUNGAN AKTIVITAS'!D136</f>
        <v>UA2</v>
      </c>
      <c r="E137" s="125">
        <f>'PENGGABUNGAN AKTIVITAS'!E136</f>
        <v>8</v>
      </c>
      <c r="F137" s="125">
        <f>'PENGGABUNGAN AKTIVITAS'!F136</f>
        <v>250</v>
      </c>
      <c r="G137" s="126">
        <f t="shared" si="14"/>
        <v>2000</v>
      </c>
      <c r="H137" s="127">
        <f>(G137/$G$381)*'REKAP BTL'!$C$14</f>
        <v>87478186.214669093</v>
      </c>
      <c r="I137" s="125"/>
      <c r="J137" s="125"/>
      <c r="K137" s="125"/>
      <c r="L137" s="125"/>
      <c r="M137" s="125"/>
      <c r="N137" s="127">
        <f t="shared" si="8"/>
        <v>1195057.1887249877</v>
      </c>
      <c r="O137" s="127">
        <f t="shared" si="9"/>
        <v>1195057.1887249877</v>
      </c>
      <c r="P137" s="127">
        <f t="shared" si="10"/>
        <v>1195057.1887249877</v>
      </c>
      <c r="Q137" s="127">
        <f t="shared" si="11"/>
        <v>1195057.1887249877</v>
      </c>
      <c r="R137" s="125"/>
      <c r="S137" s="125"/>
      <c r="T137" s="125"/>
      <c r="U137" s="125"/>
      <c r="V137" s="125"/>
      <c r="W137" s="125"/>
      <c r="X137" s="125"/>
      <c r="Y137" s="125"/>
      <c r="Z137" s="125"/>
      <c r="AA137" s="125"/>
      <c r="AB137" s="125"/>
      <c r="AC137" s="125"/>
      <c r="AD137" s="125"/>
      <c r="AE137" s="125"/>
      <c r="AF137" s="125"/>
      <c r="AG137" s="125"/>
      <c r="AH137" s="125"/>
      <c r="AI137" s="125"/>
      <c r="AJ137" s="125"/>
      <c r="AK137" s="125"/>
      <c r="AL137" s="119">
        <f t="shared" si="13"/>
        <v>4780228.7548999507</v>
      </c>
      <c r="AM137" s="119">
        <f t="shared" si="12"/>
        <v>86913.250089090012</v>
      </c>
      <c r="AN137" s="113"/>
      <c r="AO137" s="113"/>
      <c r="AP137" s="113"/>
      <c r="AQ137" s="113"/>
      <c r="AR137" s="113"/>
      <c r="AS137" s="113"/>
      <c r="AT137" s="113"/>
      <c r="AU137" s="113"/>
      <c r="AV137" s="113"/>
      <c r="AW137" s="113"/>
      <c r="AX137" s="113"/>
      <c r="AY137" s="113"/>
      <c r="AZ137" s="113"/>
      <c r="BA137" s="113"/>
      <c r="BB137" s="113"/>
      <c r="BC137" s="113"/>
      <c r="BD137" s="113"/>
      <c r="BE137" s="113"/>
      <c r="BF137" s="113"/>
      <c r="BG137" s="113"/>
      <c r="BH137" s="113"/>
      <c r="BI137" s="113"/>
      <c r="BJ137" s="113"/>
      <c r="BK137" s="113"/>
      <c r="BL137" s="113"/>
      <c r="BM137" s="113"/>
      <c r="BN137" s="113"/>
      <c r="BO137" s="113"/>
      <c r="BP137" s="113"/>
      <c r="BQ137" s="113"/>
      <c r="BR137" s="113"/>
      <c r="BS137" s="113"/>
      <c r="BT137" s="113"/>
      <c r="BU137" s="113"/>
      <c r="BV137" s="113"/>
      <c r="BW137" s="113"/>
      <c r="BX137" s="113"/>
      <c r="BY137" s="113"/>
      <c r="BZ137" s="113"/>
      <c r="CA137" s="113"/>
      <c r="CB137" s="113"/>
      <c r="CC137" s="113"/>
      <c r="CD137" s="113"/>
      <c r="CE137" s="113"/>
      <c r="CF137" s="113"/>
      <c r="CG137" s="113"/>
      <c r="CH137" s="113"/>
      <c r="CI137" s="113"/>
      <c r="CJ137" s="113"/>
      <c r="CK137" s="113"/>
    </row>
    <row r="138" spans="1:89" s="128" customFormat="1">
      <c r="A138" s="125">
        <f>'PENGGABUNGAN AKTIVITAS'!A137</f>
        <v>135</v>
      </c>
      <c r="B138" s="125" t="str">
        <f>'PENGGABUNGAN AKTIVITAS'!B137</f>
        <v>[2] UP Sooca IKD 9-10</v>
      </c>
      <c r="C138" s="125" t="str">
        <f>'PENGGABUNGAN AKTIVITAS'!C137</f>
        <v>P107</v>
      </c>
      <c r="D138" s="125" t="str">
        <f>'PENGGABUNGAN AKTIVITAS'!D137</f>
        <v>UA2</v>
      </c>
      <c r="E138" s="125">
        <f>'PENGGABUNGAN AKTIVITAS'!E137</f>
        <v>8</v>
      </c>
      <c r="F138" s="125">
        <f>'PENGGABUNGAN AKTIVITAS'!F137</f>
        <v>125</v>
      </c>
      <c r="G138" s="126">
        <f t="shared" si="14"/>
        <v>1000</v>
      </c>
      <c r="H138" s="127">
        <f>(G138/$G$381)*'REKAP BTL'!$C$14</f>
        <v>43739093.107334547</v>
      </c>
      <c r="I138" s="125"/>
      <c r="J138" s="125"/>
      <c r="K138" s="125"/>
      <c r="L138" s="125"/>
      <c r="M138" s="125"/>
      <c r="N138" s="127">
        <f t="shared" si="8"/>
        <v>597528.59436249384</v>
      </c>
      <c r="O138" s="127">
        <f t="shared" si="9"/>
        <v>597528.59436249384</v>
      </c>
      <c r="P138" s="127">
        <f t="shared" si="10"/>
        <v>597528.59436249384</v>
      </c>
      <c r="Q138" s="127">
        <f t="shared" si="11"/>
        <v>597528.59436249384</v>
      </c>
      <c r="R138" s="125"/>
      <c r="S138" s="125"/>
      <c r="T138" s="125"/>
      <c r="U138" s="125"/>
      <c r="V138" s="125"/>
      <c r="W138" s="125"/>
      <c r="X138" s="125"/>
      <c r="Y138" s="125"/>
      <c r="Z138" s="125"/>
      <c r="AA138" s="125"/>
      <c r="AB138" s="125"/>
      <c r="AC138" s="125"/>
      <c r="AD138" s="125"/>
      <c r="AE138" s="125"/>
      <c r="AF138" s="125"/>
      <c r="AG138" s="125"/>
      <c r="AH138" s="125"/>
      <c r="AI138" s="125"/>
      <c r="AJ138" s="125"/>
      <c r="AK138" s="125"/>
      <c r="AL138" s="119">
        <f t="shared" si="13"/>
        <v>2390114.3774499753</v>
      </c>
      <c r="AM138" s="119">
        <f t="shared" si="12"/>
        <v>43456.625044545006</v>
      </c>
      <c r="AN138" s="113"/>
      <c r="AO138" s="113"/>
      <c r="AP138" s="113"/>
      <c r="AQ138" s="113"/>
      <c r="AR138" s="113"/>
      <c r="AS138" s="113"/>
      <c r="AT138" s="113"/>
      <c r="AU138" s="113"/>
      <c r="AV138" s="113"/>
      <c r="AW138" s="113"/>
      <c r="AX138" s="113"/>
      <c r="AY138" s="113"/>
      <c r="AZ138" s="113"/>
      <c r="BA138" s="113"/>
      <c r="BB138" s="113"/>
      <c r="BC138" s="113"/>
      <c r="BD138" s="113"/>
      <c r="BE138" s="113"/>
      <c r="BF138" s="113"/>
      <c r="BG138" s="113"/>
      <c r="BH138" s="113"/>
      <c r="BI138" s="113"/>
      <c r="BJ138" s="113"/>
      <c r="BK138" s="113"/>
      <c r="BL138" s="113"/>
      <c r="BM138" s="113"/>
      <c r="BN138" s="113"/>
      <c r="BO138" s="113"/>
      <c r="BP138" s="113"/>
      <c r="BQ138" s="113"/>
      <c r="BR138" s="113"/>
      <c r="BS138" s="113"/>
      <c r="BT138" s="113"/>
      <c r="BU138" s="113"/>
      <c r="BV138" s="113"/>
      <c r="BW138" s="113"/>
      <c r="BX138" s="113"/>
      <c r="BY138" s="113"/>
      <c r="BZ138" s="113"/>
      <c r="CA138" s="113"/>
      <c r="CB138" s="113"/>
      <c r="CC138" s="113"/>
      <c r="CD138" s="113"/>
      <c r="CE138" s="113"/>
      <c r="CF138" s="113"/>
      <c r="CG138" s="113"/>
      <c r="CH138" s="113"/>
      <c r="CI138" s="113"/>
      <c r="CJ138" s="113"/>
      <c r="CK138" s="113"/>
    </row>
    <row r="139" spans="1:89" s="128" customFormat="1">
      <c r="A139" s="125">
        <f>'PENGGABUNGAN AKTIVITAS'!A138</f>
        <v>136</v>
      </c>
      <c r="B139" s="125" t="str">
        <f>'PENGGABUNGAN AKTIVITAS'!B138</f>
        <v>[2] Ujian Praktikum Anatomi</v>
      </c>
      <c r="C139" s="125" t="str">
        <f>'PENGGABUNGAN AKTIVITAS'!C138</f>
        <v>P108</v>
      </c>
      <c r="D139" s="125" t="str">
        <f>'PENGGABUNGAN AKTIVITAS'!D138</f>
        <v>UA2</v>
      </c>
      <c r="E139" s="125">
        <f>'PENGGABUNGAN AKTIVITAS'!E138</f>
        <v>3</v>
      </c>
      <c r="F139" s="125">
        <f>'PENGGABUNGAN AKTIVITAS'!F138</f>
        <v>250</v>
      </c>
      <c r="G139" s="126">
        <f t="shared" si="14"/>
        <v>750</v>
      </c>
      <c r="H139" s="127">
        <f>(G139/$G$381)*'REKAP BTL'!$C$14</f>
        <v>32804319.830500912</v>
      </c>
      <c r="I139" s="125"/>
      <c r="J139" s="125"/>
      <c r="K139" s="125"/>
      <c r="L139" s="125"/>
      <c r="M139" s="125"/>
      <c r="N139" s="127">
        <f t="shared" si="8"/>
        <v>448146.44577187038</v>
      </c>
      <c r="O139" s="127">
        <f t="shared" si="9"/>
        <v>448146.44577187038</v>
      </c>
      <c r="P139" s="127">
        <f t="shared" si="10"/>
        <v>448146.44577187038</v>
      </c>
      <c r="Q139" s="127">
        <f t="shared" si="11"/>
        <v>448146.44577187038</v>
      </c>
      <c r="R139" s="125"/>
      <c r="S139" s="125"/>
      <c r="T139" s="125"/>
      <c r="U139" s="125"/>
      <c r="V139" s="125"/>
      <c r="W139" s="125"/>
      <c r="X139" s="125"/>
      <c r="Y139" s="125"/>
      <c r="Z139" s="125"/>
      <c r="AA139" s="125"/>
      <c r="AB139" s="125"/>
      <c r="AC139" s="125"/>
      <c r="AD139" s="125"/>
      <c r="AE139" s="125"/>
      <c r="AF139" s="125"/>
      <c r="AG139" s="125"/>
      <c r="AH139" s="125"/>
      <c r="AI139" s="125"/>
      <c r="AJ139" s="125"/>
      <c r="AK139" s="125"/>
      <c r="AL139" s="119">
        <f t="shared" si="13"/>
        <v>1792585.7830874815</v>
      </c>
      <c r="AM139" s="119">
        <f t="shared" si="12"/>
        <v>32592.468783408756</v>
      </c>
      <c r="AN139" s="113"/>
      <c r="AO139" s="113"/>
      <c r="AP139" s="113"/>
      <c r="AQ139" s="113"/>
      <c r="AR139" s="113"/>
      <c r="AS139" s="113"/>
      <c r="AT139" s="113"/>
      <c r="AU139" s="113"/>
      <c r="AV139" s="113"/>
      <c r="AW139" s="113"/>
      <c r="AX139" s="113"/>
      <c r="AY139" s="113"/>
      <c r="AZ139" s="113"/>
      <c r="BA139" s="113"/>
      <c r="BB139" s="113"/>
      <c r="BC139" s="113"/>
      <c r="BD139" s="113"/>
      <c r="BE139" s="113"/>
      <c r="BF139" s="113"/>
      <c r="BG139" s="113"/>
      <c r="BH139" s="113"/>
      <c r="BI139" s="113"/>
      <c r="BJ139" s="113"/>
      <c r="BK139" s="113"/>
      <c r="BL139" s="113"/>
      <c r="BM139" s="113"/>
      <c r="BN139" s="113"/>
      <c r="BO139" s="113"/>
      <c r="BP139" s="113"/>
      <c r="BQ139" s="113"/>
      <c r="BR139" s="113"/>
      <c r="BS139" s="113"/>
      <c r="BT139" s="113"/>
      <c r="BU139" s="113"/>
      <c r="BV139" s="113"/>
      <c r="BW139" s="113"/>
      <c r="BX139" s="113"/>
      <c r="BY139" s="113"/>
      <c r="BZ139" s="113"/>
      <c r="CA139" s="113"/>
      <c r="CB139" s="113"/>
      <c r="CC139" s="113"/>
      <c r="CD139" s="113"/>
      <c r="CE139" s="113"/>
      <c r="CF139" s="113"/>
      <c r="CG139" s="113"/>
      <c r="CH139" s="113"/>
      <c r="CI139" s="113"/>
      <c r="CJ139" s="113"/>
      <c r="CK139" s="113"/>
    </row>
    <row r="140" spans="1:89" s="128" customFormat="1">
      <c r="A140" s="125">
        <f>'PENGGABUNGAN AKTIVITAS'!A139</f>
        <v>137</v>
      </c>
      <c r="B140" s="125" t="str">
        <f>'PENGGABUNGAN AKTIVITAS'!B139</f>
        <v>[2] Ujian Praktikum Histologi</v>
      </c>
      <c r="C140" s="125" t="str">
        <f>'PENGGABUNGAN AKTIVITAS'!C139</f>
        <v>P109</v>
      </c>
      <c r="D140" s="125" t="str">
        <f>'PENGGABUNGAN AKTIVITAS'!D139</f>
        <v>UA2</v>
      </c>
      <c r="E140" s="125">
        <f>'PENGGABUNGAN AKTIVITAS'!E139</f>
        <v>3</v>
      </c>
      <c r="F140" s="125">
        <f>'PENGGABUNGAN AKTIVITAS'!F139</f>
        <v>250</v>
      </c>
      <c r="G140" s="126">
        <f t="shared" si="14"/>
        <v>750</v>
      </c>
      <c r="H140" s="127">
        <f>(G140/$G$381)*'REKAP BTL'!$C$14</f>
        <v>32804319.830500912</v>
      </c>
      <c r="I140" s="125"/>
      <c r="J140" s="125"/>
      <c r="K140" s="125"/>
      <c r="L140" s="125"/>
      <c r="M140" s="125"/>
      <c r="N140" s="127">
        <f t="shared" si="8"/>
        <v>448146.44577187038</v>
      </c>
      <c r="O140" s="127">
        <f t="shared" si="9"/>
        <v>448146.44577187038</v>
      </c>
      <c r="P140" s="127">
        <f t="shared" si="10"/>
        <v>448146.44577187038</v>
      </c>
      <c r="Q140" s="127">
        <f t="shared" si="11"/>
        <v>448146.44577187038</v>
      </c>
      <c r="R140" s="125"/>
      <c r="S140" s="125"/>
      <c r="T140" s="125"/>
      <c r="U140" s="125"/>
      <c r="V140" s="125"/>
      <c r="W140" s="125"/>
      <c r="X140" s="125"/>
      <c r="Y140" s="125"/>
      <c r="Z140" s="125"/>
      <c r="AA140" s="125"/>
      <c r="AB140" s="125"/>
      <c r="AC140" s="125"/>
      <c r="AD140" s="125"/>
      <c r="AE140" s="125"/>
      <c r="AF140" s="125"/>
      <c r="AG140" s="125"/>
      <c r="AH140" s="125"/>
      <c r="AI140" s="125"/>
      <c r="AJ140" s="125"/>
      <c r="AK140" s="125"/>
      <c r="AL140" s="119">
        <f t="shared" si="13"/>
        <v>1792585.7830874815</v>
      </c>
      <c r="AM140" s="119">
        <f t="shared" si="12"/>
        <v>32592.468783408756</v>
      </c>
      <c r="AN140" s="113"/>
      <c r="AO140" s="113"/>
      <c r="AP140" s="113"/>
      <c r="AQ140" s="113"/>
      <c r="AR140" s="113"/>
      <c r="AS140" s="113"/>
      <c r="AT140" s="113"/>
      <c r="AU140" s="113"/>
      <c r="AV140" s="113"/>
      <c r="AW140" s="113"/>
      <c r="AX140" s="113"/>
      <c r="AY140" s="113"/>
      <c r="AZ140" s="113"/>
      <c r="BA140" s="113"/>
      <c r="BB140" s="113"/>
      <c r="BC140" s="113"/>
      <c r="BD140" s="113"/>
      <c r="BE140" s="113"/>
      <c r="BF140" s="113"/>
      <c r="BG140" s="113"/>
      <c r="BH140" s="113"/>
      <c r="BI140" s="113"/>
      <c r="BJ140" s="113"/>
      <c r="BK140" s="113"/>
      <c r="BL140" s="113"/>
      <c r="BM140" s="113"/>
      <c r="BN140" s="113"/>
      <c r="BO140" s="113"/>
      <c r="BP140" s="113"/>
      <c r="BQ140" s="113"/>
      <c r="BR140" s="113"/>
      <c r="BS140" s="113"/>
      <c r="BT140" s="113"/>
      <c r="BU140" s="113"/>
      <c r="BV140" s="113"/>
      <c r="BW140" s="113"/>
      <c r="BX140" s="113"/>
      <c r="BY140" s="113"/>
      <c r="BZ140" s="113"/>
      <c r="CA140" s="113"/>
      <c r="CB140" s="113"/>
      <c r="CC140" s="113"/>
      <c r="CD140" s="113"/>
      <c r="CE140" s="113"/>
      <c r="CF140" s="113"/>
      <c r="CG140" s="113"/>
      <c r="CH140" s="113"/>
      <c r="CI140" s="113"/>
      <c r="CJ140" s="113"/>
      <c r="CK140" s="113"/>
    </row>
    <row r="141" spans="1:89" s="128" customFormat="1">
      <c r="A141" s="125">
        <f>'PENGGABUNGAN AKTIVITAS'!A140</f>
        <v>138</v>
      </c>
      <c r="B141" s="125" t="str">
        <f>'PENGGABUNGAN AKTIVITAS'!B140</f>
        <v>[2] Ujian Ketrampilan Medik</v>
      </c>
      <c r="C141" s="125" t="str">
        <f>'PENGGABUNGAN AKTIVITAS'!C140</f>
        <v>P110</v>
      </c>
      <c r="D141" s="125" t="str">
        <f>'PENGGABUNGAN AKTIVITAS'!D140</f>
        <v>UA2</v>
      </c>
      <c r="E141" s="125">
        <f>'PENGGABUNGAN AKTIVITAS'!E140</f>
        <v>8</v>
      </c>
      <c r="F141" s="125">
        <f>'PENGGABUNGAN AKTIVITAS'!F140</f>
        <v>250</v>
      </c>
      <c r="G141" s="126">
        <f t="shared" si="14"/>
        <v>2000</v>
      </c>
      <c r="H141" s="127">
        <f>(G141/$G$381)*'REKAP BTL'!$C$14</f>
        <v>87478186.214669093</v>
      </c>
      <c r="I141" s="125"/>
      <c r="J141" s="125"/>
      <c r="K141" s="125"/>
      <c r="L141" s="125"/>
      <c r="M141" s="125"/>
      <c r="N141" s="127">
        <f t="shared" si="8"/>
        <v>1195057.1887249877</v>
      </c>
      <c r="O141" s="127">
        <f t="shared" si="9"/>
        <v>1195057.1887249877</v>
      </c>
      <c r="P141" s="127">
        <f t="shared" si="10"/>
        <v>1195057.1887249877</v>
      </c>
      <c r="Q141" s="127">
        <f t="shared" si="11"/>
        <v>1195057.1887249877</v>
      </c>
      <c r="R141" s="125"/>
      <c r="S141" s="125"/>
      <c r="T141" s="125"/>
      <c r="U141" s="125"/>
      <c r="V141" s="125"/>
      <c r="W141" s="125"/>
      <c r="X141" s="125"/>
      <c r="Y141" s="125"/>
      <c r="Z141" s="125"/>
      <c r="AA141" s="125"/>
      <c r="AB141" s="125"/>
      <c r="AC141" s="125"/>
      <c r="AD141" s="125"/>
      <c r="AE141" s="125"/>
      <c r="AF141" s="125"/>
      <c r="AG141" s="125"/>
      <c r="AH141" s="125"/>
      <c r="AI141" s="125"/>
      <c r="AJ141" s="125"/>
      <c r="AK141" s="125"/>
      <c r="AL141" s="119">
        <f t="shared" si="13"/>
        <v>4780228.7548999507</v>
      </c>
      <c r="AM141" s="119">
        <f t="shared" si="12"/>
        <v>86913.250089090012</v>
      </c>
      <c r="AN141" s="113"/>
      <c r="AO141" s="113"/>
      <c r="AP141" s="113"/>
      <c r="AQ141" s="113"/>
      <c r="AR141" s="113"/>
      <c r="AS141" s="113"/>
      <c r="AT141" s="113"/>
      <c r="AU141" s="113"/>
      <c r="AV141" s="113"/>
      <c r="AW141" s="113"/>
      <c r="AX141" s="113"/>
      <c r="AY141" s="113"/>
      <c r="AZ141" s="113"/>
      <c r="BA141" s="113"/>
      <c r="BB141" s="113"/>
      <c r="BC141" s="113"/>
      <c r="BD141" s="113"/>
      <c r="BE141" s="113"/>
      <c r="BF141" s="113"/>
      <c r="BG141" s="113"/>
      <c r="BH141" s="113"/>
      <c r="BI141" s="113"/>
      <c r="BJ141" s="113"/>
      <c r="BK141" s="113"/>
      <c r="BL141" s="113"/>
      <c r="BM141" s="113"/>
      <c r="BN141" s="113"/>
      <c r="BO141" s="113"/>
      <c r="BP141" s="113"/>
      <c r="BQ141" s="113"/>
      <c r="BR141" s="113"/>
      <c r="BS141" s="113"/>
      <c r="BT141" s="113"/>
      <c r="BU141" s="113"/>
      <c r="BV141" s="113"/>
      <c r="BW141" s="113"/>
      <c r="BX141" s="113"/>
      <c r="BY141" s="113"/>
      <c r="BZ141" s="113"/>
      <c r="CA141" s="113"/>
      <c r="CB141" s="113"/>
      <c r="CC141" s="113"/>
      <c r="CD141" s="113"/>
      <c r="CE141" s="113"/>
      <c r="CF141" s="113"/>
      <c r="CG141" s="113"/>
      <c r="CH141" s="113"/>
      <c r="CI141" s="113"/>
      <c r="CJ141" s="113"/>
      <c r="CK141" s="113"/>
    </row>
    <row r="142" spans="1:89" s="128" customFormat="1">
      <c r="A142" s="125">
        <f>'PENGGABUNGAN AKTIVITAS'!A141</f>
        <v>139</v>
      </c>
      <c r="B142" s="125" t="str">
        <f>'PENGGABUNGAN AKTIVITAS'!B141</f>
        <v>[2] Ujian Perbaikan Tramed</v>
      </c>
      <c r="C142" s="125" t="str">
        <f>'PENGGABUNGAN AKTIVITAS'!C141</f>
        <v>P111</v>
      </c>
      <c r="D142" s="125" t="str">
        <f>'PENGGABUNGAN AKTIVITAS'!D141</f>
        <v>UA2</v>
      </c>
      <c r="E142" s="125">
        <f>'PENGGABUNGAN AKTIVITAS'!E141</f>
        <v>8</v>
      </c>
      <c r="F142" s="125">
        <f>'PENGGABUNGAN AKTIVITAS'!F141</f>
        <v>125</v>
      </c>
      <c r="G142" s="126">
        <f t="shared" si="14"/>
        <v>1000</v>
      </c>
      <c r="H142" s="127">
        <f>(G142/$G$381)*'REKAP BTL'!$C$14</f>
        <v>43739093.107334547</v>
      </c>
      <c r="I142" s="125"/>
      <c r="J142" s="125"/>
      <c r="K142" s="125"/>
      <c r="L142" s="125"/>
      <c r="M142" s="125"/>
      <c r="N142" s="127">
        <f t="shared" si="8"/>
        <v>597528.59436249384</v>
      </c>
      <c r="O142" s="127">
        <f t="shared" si="9"/>
        <v>597528.59436249384</v>
      </c>
      <c r="P142" s="127">
        <f t="shared" si="10"/>
        <v>597528.59436249384</v>
      </c>
      <c r="Q142" s="127">
        <f t="shared" si="11"/>
        <v>597528.59436249384</v>
      </c>
      <c r="R142" s="125"/>
      <c r="S142" s="125"/>
      <c r="T142" s="125"/>
      <c r="U142" s="125"/>
      <c r="V142" s="125"/>
      <c r="W142" s="125"/>
      <c r="X142" s="125"/>
      <c r="Y142" s="125"/>
      <c r="Z142" s="125"/>
      <c r="AA142" s="125"/>
      <c r="AB142" s="125"/>
      <c r="AC142" s="125"/>
      <c r="AD142" s="125"/>
      <c r="AE142" s="125"/>
      <c r="AF142" s="125"/>
      <c r="AG142" s="125"/>
      <c r="AH142" s="125"/>
      <c r="AI142" s="125"/>
      <c r="AJ142" s="125"/>
      <c r="AK142" s="125"/>
      <c r="AL142" s="119">
        <f t="shared" si="13"/>
        <v>2390114.3774499753</v>
      </c>
      <c r="AM142" s="119">
        <f t="shared" si="12"/>
        <v>43456.625044545006</v>
      </c>
      <c r="AN142" s="113"/>
      <c r="AO142" s="113"/>
      <c r="AP142" s="113"/>
      <c r="AQ142" s="113"/>
      <c r="AR142" s="113"/>
      <c r="AS142" s="113"/>
      <c r="AT142" s="113"/>
      <c r="AU142" s="113"/>
      <c r="AV142" s="113"/>
      <c r="AW142" s="113"/>
      <c r="AX142" s="113"/>
      <c r="AY142" s="113"/>
      <c r="AZ142" s="113"/>
      <c r="BA142" s="113"/>
      <c r="BB142" s="113"/>
      <c r="BC142" s="113"/>
      <c r="BD142" s="113"/>
      <c r="BE142" s="113"/>
      <c r="BF142" s="113"/>
      <c r="BG142" s="113"/>
      <c r="BH142" s="113"/>
      <c r="BI142" s="113"/>
      <c r="BJ142" s="113"/>
      <c r="BK142" s="113"/>
      <c r="BL142" s="113"/>
      <c r="BM142" s="113"/>
      <c r="BN142" s="113"/>
      <c r="BO142" s="113"/>
      <c r="BP142" s="113"/>
      <c r="BQ142" s="113"/>
      <c r="BR142" s="113"/>
      <c r="BS142" s="113"/>
      <c r="BT142" s="113"/>
      <c r="BU142" s="113"/>
      <c r="BV142" s="113"/>
      <c r="BW142" s="113"/>
      <c r="BX142" s="113"/>
      <c r="BY142" s="113"/>
      <c r="BZ142" s="113"/>
      <c r="CA142" s="113"/>
      <c r="CB142" s="113"/>
      <c r="CC142" s="113"/>
      <c r="CD142" s="113"/>
      <c r="CE142" s="113"/>
      <c r="CF142" s="113"/>
      <c r="CG142" s="113"/>
      <c r="CH142" s="113"/>
      <c r="CI142" s="113"/>
      <c r="CJ142" s="113"/>
      <c r="CK142" s="113"/>
    </row>
    <row r="143" spans="1:89" s="128" customFormat="1">
      <c r="A143" s="125">
        <f>'PENGGABUNGAN AKTIVITAS'!A142</f>
        <v>140</v>
      </c>
      <c r="B143" s="125" t="str">
        <f>'PENGGABUNGAN AKTIVITAS'!B142</f>
        <v>[2] UTS Iptek Kelautan</v>
      </c>
      <c r="C143" s="125" t="str">
        <f>'PENGGABUNGAN AKTIVITAS'!C142</f>
        <v>P112</v>
      </c>
      <c r="D143" s="125" t="str">
        <f>'PENGGABUNGAN AKTIVITAS'!D142</f>
        <v>UA2</v>
      </c>
      <c r="E143" s="125">
        <f>'PENGGABUNGAN AKTIVITAS'!E142</f>
        <v>2</v>
      </c>
      <c r="F143" s="125">
        <f>'PENGGABUNGAN AKTIVITAS'!F142</f>
        <v>250</v>
      </c>
      <c r="G143" s="126">
        <f t="shared" si="14"/>
        <v>500</v>
      </c>
      <c r="H143" s="127">
        <f>(G143/$G$381)*'REKAP BTL'!$C$14</f>
        <v>21869546.553667273</v>
      </c>
      <c r="I143" s="125"/>
      <c r="J143" s="125"/>
      <c r="K143" s="125"/>
      <c r="L143" s="125"/>
      <c r="M143" s="125"/>
      <c r="N143" s="127">
        <f t="shared" si="8"/>
        <v>298764.29718124692</v>
      </c>
      <c r="O143" s="127">
        <f t="shared" si="9"/>
        <v>298764.29718124692</v>
      </c>
      <c r="P143" s="127">
        <f t="shared" si="10"/>
        <v>298764.29718124692</v>
      </c>
      <c r="Q143" s="127">
        <f t="shared" si="11"/>
        <v>298764.29718124692</v>
      </c>
      <c r="R143" s="125"/>
      <c r="S143" s="125"/>
      <c r="T143" s="125"/>
      <c r="U143" s="125"/>
      <c r="V143" s="125"/>
      <c r="W143" s="125"/>
      <c r="X143" s="125"/>
      <c r="Y143" s="125"/>
      <c r="Z143" s="125"/>
      <c r="AA143" s="125"/>
      <c r="AB143" s="125"/>
      <c r="AC143" s="125"/>
      <c r="AD143" s="125"/>
      <c r="AE143" s="125"/>
      <c r="AF143" s="125"/>
      <c r="AG143" s="125"/>
      <c r="AH143" s="125"/>
      <c r="AI143" s="125"/>
      <c r="AJ143" s="125"/>
      <c r="AK143" s="125"/>
      <c r="AL143" s="119">
        <f t="shared" si="13"/>
        <v>1195057.1887249877</v>
      </c>
      <c r="AM143" s="119">
        <f t="shared" si="12"/>
        <v>21728.312522272503</v>
      </c>
      <c r="AN143" s="113"/>
      <c r="AO143" s="113"/>
      <c r="AP143" s="113"/>
      <c r="AQ143" s="113"/>
      <c r="AR143" s="113"/>
      <c r="AS143" s="113"/>
      <c r="AT143" s="113"/>
      <c r="AU143" s="113"/>
      <c r="AV143" s="113"/>
      <c r="AW143" s="113"/>
      <c r="AX143" s="113"/>
      <c r="AY143" s="113"/>
      <c r="AZ143" s="113"/>
      <c r="BA143" s="113"/>
      <c r="BB143" s="113"/>
      <c r="BC143" s="113"/>
      <c r="BD143" s="113"/>
      <c r="BE143" s="113"/>
      <c r="BF143" s="113"/>
      <c r="BG143" s="113"/>
      <c r="BH143" s="113"/>
      <c r="BI143" s="113"/>
      <c r="BJ143" s="113"/>
      <c r="BK143" s="113"/>
      <c r="BL143" s="113"/>
      <c r="BM143" s="113"/>
      <c r="BN143" s="113"/>
      <c r="BO143" s="113"/>
      <c r="BP143" s="113"/>
      <c r="BQ143" s="113"/>
      <c r="BR143" s="113"/>
      <c r="BS143" s="113"/>
      <c r="BT143" s="113"/>
      <c r="BU143" s="113"/>
      <c r="BV143" s="113"/>
      <c r="BW143" s="113"/>
      <c r="BX143" s="113"/>
      <c r="BY143" s="113"/>
      <c r="BZ143" s="113"/>
      <c r="CA143" s="113"/>
      <c r="CB143" s="113"/>
      <c r="CC143" s="113"/>
      <c r="CD143" s="113"/>
      <c r="CE143" s="113"/>
      <c r="CF143" s="113"/>
      <c r="CG143" s="113"/>
      <c r="CH143" s="113"/>
      <c r="CI143" s="113"/>
      <c r="CJ143" s="113"/>
      <c r="CK143" s="113"/>
    </row>
    <row r="144" spans="1:89" s="128" customFormat="1">
      <c r="A144" s="125">
        <f>'PENGGABUNGAN AKTIVITAS'!A143</f>
        <v>141</v>
      </c>
      <c r="B144" s="125" t="str">
        <f>'PENGGABUNGAN AKTIVITAS'!B143</f>
        <v>[2] UTS KWN</v>
      </c>
      <c r="C144" s="125" t="str">
        <f>'PENGGABUNGAN AKTIVITAS'!C143</f>
        <v>P113</v>
      </c>
      <c r="D144" s="125" t="str">
        <f>'PENGGABUNGAN AKTIVITAS'!D143</f>
        <v>UA2</v>
      </c>
      <c r="E144" s="125">
        <f>'PENGGABUNGAN AKTIVITAS'!E143</f>
        <v>2</v>
      </c>
      <c r="F144" s="125">
        <f>'PENGGABUNGAN AKTIVITAS'!F143</f>
        <v>250</v>
      </c>
      <c r="G144" s="126">
        <f t="shared" si="14"/>
        <v>500</v>
      </c>
      <c r="H144" s="127">
        <f>(G144/$G$381)*'REKAP BTL'!$C$14</f>
        <v>21869546.553667273</v>
      </c>
      <c r="I144" s="125"/>
      <c r="J144" s="125"/>
      <c r="K144" s="125"/>
      <c r="L144" s="125"/>
      <c r="M144" s="125"/>
      <c r="N144" s="127">
        <f t="shared" si="8"/>
        <v>298764.29718124692</v>
      </c>
      <c r="O144" s="127">
        <f t="shared" si="9"/>
        <v>298764.29718124692</v>
      </c>
      <c r="P144" s="127">
        <f t="shared" si="10"/>
        <v>298764.29718124692</v>
      </c>
      <c r="Q144" s="127">
        <f t="shared" si="11"/>
        <v>298764.29718124692</v>
      </c>
      <c r="R144" s="125"/>
      <c r="S144" s="125"/>
      <c r="T144" s="125"/>
      <c r="U144" s="125"/>
      <c r="V144" s="125"/>
      <c r="W144" s="125"/>
      <c r="X144" s="125"/>
      <c r="Y144" s="125"/>
      <c r="Z144" s="125"/>
      <c r="AA144" s="125"/>
      <c r="AB144" s="125"/>
      <c r="AC144" s="125"/>
      <c r="AD144" s="125"/>
      <c r="AE144" s="125"/>
      <c r="AF144" s="125"/>
      <c r="AG144" s="125"/>
      <c r="AH144" s="125"/>
      <c r="AI144" s="125"/>
      <c r="AJ144" s="125"/>
      <c r="AK144" s="125"/>
      <c r="AL144" s="119">
        <f t="shared" si="13"/>
        <v>1195057.1887249877</v>
      </c>
      <c r="AM144" s="119">
        <f t="shared" si="12"/>
        <v>21728.312522272503</v>
      </c>
      <c r="AN144" s="113"/>
      <c r="AO144" s="113"/>
      <c r="AP144" s="113"/>
      <c r="AQ144" s="113"/>
      <c r="AR144" s="113"/>
      <c r="AS144" s="113"/>
      <c r="AT144" s="113"/>
      <c r="AU144" s="113"/>
      <c r="AV144" s="113"/>
      <c r="AW144" s="113"/>
      <c r="AX144" s="113"/>
      <c r="AY144" s="113"/>
      <c r="AZ144" s="113"/>
      <c r="BA144" s="113"/>
      <c r="BB144" s="113"/>
      <c r="BC144" s="113"/>
      <c r="BD144" s="113"/>
      <c r="BE144" s="113"/>
      <c r="BF144" s="113"/>
      <c r="BG144" s="113"/>
      <c r="BH144" s="113"/>
      <c r="BI144" s="113"/>
      <c r="BJ144" s="113"/>
      <c r="BK144" s="113"/>
      <c r="BL144" s="113"/>
      <c r="BM144" s="113"/>
      <c r="BN144" s="113"/>
      <c r="BO144" s="113"/>
      <c r="BP144" s="113"/>
      <c r="BQ144" s="113"/>
      <c r="BR144" s="113"/>
      <c r="BS144" s="113"/>
      <c r="BT144" s="113"/>
      <c r="BU144" s="113"/>
      <c r="BV144" s="113"/>
      <c r="BW144" s="113"/>
      <c r="BX144" s="113"/>
      <c r="BY144" s="113"/>
      <c r="BZ144" s="113"/>
      <c r="CA144" s="113"/>
      <c r="CB144" s="113"/>
      <c r="CC144" s="113"/>
      <c r="CD144" s="113"/>
      <c r="CE144" s="113"/>
      <c r="CF144" s="113"/>
      <c r="CG144" s="113"/>
      <c r="CH144" s="113"/>
      <c r="CI144" s="113"/>
      <c r="CJ144" s="113"/>
      <c r="CK144" s="113"/>
    </row>
    <row r="145" spans="1:89" s="128" customFormat="1">
      <c r="A145" s="125">
        <f>'PENGGABUNGAN AKTIVITAS'!A144</f>
        <v>142</v>
      </c>
      <c r="B145" s="125" t="str">
        <f>'PENGGABUNGAN AKTIVITAS'!B144</f>
        <v>[2] UTS B. Indonesia</v>
      </c>
      <c r="C145" s="125" t="str">
        <f>'PENGGABUNGAN AKTIVITAS'!C144</f>
        <v>P114</v>
      </c>
      <c r="D145" s="125" t="str">
        <f>'PENGGABUNGAN AKTIVITAS'!D144</f>
        <v>UA2</v>
      </c>
      <c r="E145" s="125">
        <f>'PENGGABUNGAN AKTIVITAS'!E144</f>
        <v>2</v>
      </c>
      <c r="F145" s="125">
        <f>'PENGGABUNGAN AKTIVITAS'!F144</f>
        <v>250</v>
      </c>
      <c r="G145" s="126">
        <f t="shared" si="14"/>
        <v>500</v>
      </c>
      <c r="H145" s="127">
        <f>(G145/$G$381)*'REKAP BTL'!$C$14</f>
        <v>21869546.553667273</v>
      </c>
      <c r="I145" s="125"/>
      <c r="J145" s="125"/>
      <c r="K145" s="125"/>
      <c r="L145" s="125"/>
      <c r="M145" s="125"/>
      <c r="N145" s="127">
        <f t="shared" si="8"/>
        <v>298764.29718124692</v>
      </c>
      <c r="O145" s="127">
        <f t="shared" si="9"/>
        <v>298764.29718124692</v>
      </c>
      <c r="P145" s="127">
        <f t="shared" si="10"/>
        <v>298764.29718124692</v>
      </c>
      <c r="Q145" s="127">
        <f t="shared" si="11"/>
        <v>298764.29718124692</v>
      </c>
      <c r="R145" s="125"/>
      <c r="S145" s="125"/>
      <c r="T145" s="125"/>
      <c r="U145" s="125"/>
      <c r="V145" s="125"/>
      <c r="W145" s="125"/>
      <c r="X145" s="125"/>
      <c r="Y145" s="125"/>
      <c r="Z145" s="125"/>
      <c r="AA145" s="125"/>
      <c r="AB145" s="125"/>
      <c r="AC145" s="125"/>
      <c r="AD145" s="125"/>
      <c r="AE145" s="125"/>
      <c r="AF145" s="125"/>
      <c r="AG145" s="125"/>
      <c r="AH145" s="125"/>
      <c r="AI145" s="125"/>
      <c r="AJ145" s="125"/>
      <c r="AK145" s="125"/>
      <c r="AL145" s="119">
        <f t="shared" si="13"/>
        <v>1195057.1887249877</v>
      </c>
      <c r="AM145" s="119">
        <f t="shared" si="12"/>
        <v>21728.312522272503</v>
      </c>
      <c r="AN145" s="113"/>
      <c r="AO145" s="113"/>
      <c r="AP145" s="113"/>
      <c r="AQ145" s="113"/>
      <c r="AR145" s="113"/>
      <c r="AS145" s="113"/>
      <c r="AT145" s="113"/>
      <c r="AU145" s="113"/>
      <c r="AV145" s="113"/>
      <c r="AW145" s="113"/>
      <c r="AX145" s="113"/>
      <c r="AY145" s="113"/>
      <c r="AZ145" s="113"/>
      <c r="BA145" s="113"/>
      <c r="BB145" s="113"/>
      <c r="BC145" s="113"/>
      <c r="BD145" s="113"/>
      <c r="BE145" s="113"/>
      <c r="BF145" s="113"/>
      <c r="BG145" s="113"/>
      <c r="BH145" s="113"/>
      <c r="BI145" s="113"/>
      <c r="BJ145" s="113"/>
      <c r="BK145" s="113"/>
      <c r="BL145" s="113"/>
      <c r="BM145" s="113"/>
      <c r="BN145" s="113"/>
      <c r="BO145" s="113"/>
      <c r="BP145" s="113"/>
      <c r="BQ145" s="113"/>
      <c r="BR145" s="113"/>
      <c r="BS145" s="113"/>
      <c r="BT145" s="113"/>
      <c r="BU145" s="113"/>
      <c r="BV145" s="113"/>
      <c r="BW145" s="113"/>
      <c r="BX145" s="113"/>
      <c r="BY145" s="113"/>
      <c r="BZ145" s="113"/>
      <c r="CA145" s="113"/>
      <c r="CB145" s="113"/>
      <c r="CC145" s="113"/>
      <c r="CD145" s="113"/>
      <c r="CE145" s="113"/>
      <c r="CF145" s="113"/>
      <c r="CG145" s="113"/>
      <c r="CH145" s="113"/>
      <c r="CI145" s="113"/>
      <c r="CJ145" s="113"/>
      <c r="CK145" s="113"/>
    </row>
    <row r="146" spans="1:89" s="128" customFormat="1">
      <c r="A146" s="125">
        <f>'PENGGABUNGAN AKTIVITAS'!A145</f>
        <v>143</v>
      </c>
      <c r="B146" s="125" t="str">
        <f>'PENGGABUNGAN AKTIVITAS'!B145</f>
        <v>[2] UAS Iptek Kelautan</v>
      </c>
      <c r="C146" s="125" t="str">
        <f>'PENGGABUNGAN AKTIVITAS'!C145</f>
        <v>P115</v>
      </c>
      <c r="D146" s="125" t="str">
        <f>'PENGGABUNGAN AKTIVITAS'!D145</f>
        <v>UA2</v>
      </c>
      <c r="E146" s="125">
        <f>'PENGGABUNGAN AKTIVITAS'!E145</f>
        <v>2</v>
      </c>
      <c r="F146" s="125">
        <f>'PENGGABUNGAN AKTIVITAS'!F145</f>
        <v>250</v>
      </c>
      <c r="G146" s="126">
        <f t="shared" si="14"/>
        <v>500</v>
      </c>
      <c r="H146" s="127">
        <f>(G146/$G$381)*'REKAP BTL'!$C$14</f>
        <v>21869546.553667273</v>
      </c>
      <c r="I146" s="125"/>
      <c r="J146" s="125"/>
      <c r="K146" s="125"/>
      <c r="L146" s="125"/>
      <c r="M146" s="125"/>
      <c r="N146" s="127">
        <f t="shared" si="8"/>
        <v>298764.29718124692</v>
      </c>
      <c r="O146" s="127">
        <f t="shared" si="9"/>
        <v>298764.29718124692</v>
      </c>
      <c r="P146" s="127">
        <f t="shared" si="10"/>
        <v>298764.29718124692</v>
      </c>
      <c r="Q146" s="127">
        <f t="shared" si="11"/>
        <v>298764.29718124692</v>
      </c>
      <c r="R146" s="125"/>
      <c r="S146" s="125"/>
      <c r="T146" s="125"/>
      <c r="U146" s="125"/>
      <c r="V146" s="125"/>
      <c r="W146" s="125"/>
      <c r="X146" s="125"/>
      <c r="Y146" s="125"/>
      <c r="Z146" s="125"/>
      <c r="AA146" s="125"/>
      <c r="AB146" s="125"/>
      <c r="AC146" s="125"/>
      <c r="AD146" s="125"/>
      <c r="AE146" s="125"/>
      <c r="AF146" s="125"/>
      <c r="AG146" s="125"/>
      <c r="AH146" s="125"/>
      <c r="AI146" s="125"/>
      <c r="AJ146" s="125"/>
      <c r="AK146" s="125"/>
      <c r="AL146" s="119">
        <f t="shared" si="13"/>
        <v>1195057.1887249877</v>
      </c>
      <c r="AM146" s="119">
        <f t="shared" si="12"/>
        <v>21728.312522272503</v>
      </c>
      <c r="AN146" s="113"/>
      <c r="AO146" s="113"/>
      <c r="AP146" s="113"/>
      <c r="AQ146" s="113"/>
      <c r="AR146" s="113"/>
      <c r="AS146" s="113"/>
      <c r="AT146" s="113"/>
      <c r="AU146" s="113"/>
      <c r="AV146" s="113"/>
      <c r="AW146" s="113"/>
      <c r="AX146" s="113"/>
      <c r="AY146" s="113"/>
      <c r="AZ146" s="113"/>
      <c r="BA146" s="113"/>
      <c r="BB146" s="113"/>
      <c r="BC146" s="113"/>
      <c r="BD146" s="113"/>
      <c r="BE146" s="113"/>
      <c r="BF146" s="113"/>
      <c r="BG146" s="113"/>
      <c r="BH146" s="113"/>
      <c r="BI146" s="113"/>
      <c r="BJ146" s="113"/>
      <c r="BK146" s="113"/>
      <c r="BL146" s="113"/>
      <c r="BM146" s="113"/>
      <c r="BN146" s="113"/>
      <c r="BO146" s="113"/>
      <c r="BP146" s="113"/>
      <c r="BQ146" s="113"/>
      <c r="BR146" s="113"/>
      <c r="BS146" s="113"/>
      <c r="BT146" s="113"/>
      <c r="BU146" s="113"/>
      <c r="BV146" s="113"/>
      <c r="BW146" s="113"/>
      <c r="BX146" s="113"/>
      <c r="BY146" s="113"/>
      <c r="BZ146" s="113"/>
      <c r="CA146" s="113"/>
      <c r="CB146" s="113"/>
      <c r="CC146" s="113"/>
      <c r="CD146" s="113"/>
      <c r="CE146" s="113"/>
      <c r="CF146" s="113"/>
      <c r="CG146" s="113"/>
      <c r="CH146" s="113"/>
      <c r="CI146" s="113"/>
      <c r="CJ146" s="113"/>
      <c r="CK146" s="113"/>
    </row>
    <row r="147" spans="1:89" s="128" customFormat="1">
      <c r="A147" s="125">
        <f>'PENGGABUNGAN AKTIVITAS'!A146</f>
        <v>144</v>
      </c>
      <c r="B147" s="125" t="str">
        <f>'PENGGABUNGAN AKTIVITAS'!B146</f>
        <v>[2] UAS KWN</v>
      </c>
      <c r="C147" s="125" t="str">
        <f>'PENGGABUNGAN AKTIVITAS'!C146</f>
        <v>P116</v>
      </c>
      <c r="D147" s="125" t="str">
        <f>'PENGGABUNGAN AKTIVITAS'!D146</f>
        <v>UA2</v>
      </c>
      <c r="E147" s="125">
        <f>'PENGGABUNGAN AKTIVITAS'!E146</f>
        <v>2</v>
      </c>
      <c r="F147" s="125">
        <f>'PENGGABUNGAN AKTIVITAS'!F146</f>
        <v>250</v>
      </c>
      <c r="G147" s="126">
        <f t="shared" si="14"/>
        <v>500</v>
      </c>
      <c r="H147" s="127">
        <f>(G147/$G$381)*'REKAP BTL'!$C$14</f>
        <v>21869546.553667273</v>
      </c>
      <c r="I147" s="125"/>
      <c r="J147" s="125"/>
      <c r="K147" s="125"/>
      <c r="L147" s="125"/>
      <c r="M147" s="125"/>
      <c r="N147" s="127">
        <f t="shared" si="8"/>
        <v>298764.29718124692</v>
      </c>
      <c r="O147" s="127">
        <f t="shared" si="9"/>
        <v>298764.29718124692</v>
      </c>
      <c r="P147" s="127">
        <f t="shared" si="10"/>
        <v>298764.29718124692</v>
      </c>
      <c r="Q147" s="127">
        <f t="shared" si="11"/>
        <v>298764.29718124692</v>
      </c>
      <c r="R147" s="125"/>
      <c r="S147" s="125"/>
      <c r="T147" s="125"/>
      <c r="U147" s="125"/>
      <c r="V147" s="125"/>
      <c r="W147" s="125"/>
      <c r="X147" s="125"/>
      <c r="Y147" s="125"/>
      <c r="Z147" s="125"/>
      <c r="AA147" s="125"/>
      <c r="AB147" s="125"/>
      <c r="AC147" s="125"/>
      <c r="AD147" s="125"/>
      <c r="AE147" s="125"/>
      <c r="AF147" s="125"/>
      <c r="AG147" s="125"/>
      <c r="AH147" s="125"/>
      <c r="AI147" s="125"/>
      <c r="AJ147" s="125"/>
      <c r="AK147" s="125"/>
      <c r="AL147" s="119">
        <f t="shared" si="13"/>
        <v>1195057.1887249877</v>
      </c>
      <c r="AM147" s="119">
        <f t="shared" si="12"/>
        <v>21728.312522272503</v>
      </c>
      <c r="AN147" s="113"/>
      <c r="AO147" s="113"/>
      <c r="AP147" s="113"/>
      <c r="AQ147" s="113"/>
      <c r="AR147" s="113"/>
      <c r="AS147" s="113"/>
      <c r="AT147" s="113"/>
      <c r="AU147" s="113"/>
      <c r="AV147" s="113"/>
      <c r="AW147" s="113"/>
      <c r="AX147" s="113"/>
      <c r="AY147" s="113"/>
      <c r="AZ147" s="113"/>
      <c r="BA147" s="113"/>
      <c r="BB147" s="113"/>
      <c r="BC147" s="113"/>
      <c r="BD147" s="113"/>
      <c r="BE147" s="113"/>
      <c r="BF147" s="113"/>
      <c r="BG147" s="113"/>
      <c r="BH147" s="113"/>
      <c r="BI147" s="113"/>
      <c r="BJ147" s="113"/>
      <c r="BK147" s="113"/>
      <c r="BL147" s="113"/>
      <c r="BM147" s="113"/>
      <c r="BN147" s="113"/>
      <c r="BO147" s="113"/>
      <c r="BP147" s="113"/>
      <c r="BQ147" s="113"/>
      <c r="BR147" s="113"/>
      <c r="BS147" s="113"/>
      <c r="BT147" s="113"/>
      <c r="BU147" s="113"/>
      <c r="BV147" s="113"/>
      <c r="BW147" s="113"/>
      <c r="BX147" s="113"/>
      <c r="BY147" s="113"/>
      <c r="BZ147" s="113"/>
      <c r="CA147" s="113"/>
      <c r="CB147" s="113"/>
      <c r="CC147" s="113"/>
      <c r="CD147" s="113"/>
      <c r="CE147" s="113"/>
      <c r="CF147" s="113"/>
      <c r="CG147" s="113"/>
      <c r="CH147" s="113"/>
      <c r="CI147" s="113"/>
      <c r="CJ147" s="113"/>
      <c r="CK147" s="113"/>
    </row>
    <row r="148" spans="1:89" s="128" customFormat="1">
      <c r="A148" s="125">
        <f>'PENGGABUNGAN AKTIVITAS'!A147</f>
        <v>145</v>
      </c>
      <c r="B148" s="125" t="str">
        <f>'PENGGABUNGAN AKTIVITAS'!B147</f>
        <v>[2] UAS B. Indonesia</v>
      </c>
      <c r="C148" s="125" t="str">
        <f>'PENGGABUNGAN AKTIVITAS'!C147</f>
        <v>P117</v>
      </c>
      <c r="D148" s="125" t="str">
        <f>'PENGGABUNGAN AKTIVITAS'!D147</f>
        <v>UA2</v>
      </c>
      <c r="E148" s="125">
        <f>'PENGGABUNGAN AKTIVITAS'!E147</f>
        <v>2</v>
      </c>
      <c r="F148" s="125">
        <f>'PENGGABUNGAN AKTIVITAS'!F147</f>
        <v>250</v>
      </c>
      <c r="G148" s="126">
        <f t="shared" si="14"/>
        <v>500</v>
      </c>
      <c r="H148" s="127">
        <f>(G148/$G$381)*'REKAP BTL'!$C$14</f>
        <v>21869546.553667273</v>
      </c>
      <c r="I148" s="125"/>
      <c r="J148" s="125"/>
      <c r="K148" s="125"/>
      <c r="L148" s="125"/>
      <c r="M148" s="125"/>
      <c r="N148" s="127">
        <f t="shared" si="8"/>
        <v>298764.29718124692</v>
      </c>
      <c r="O148" s="127">
        <f t="shared" si="9"/>
        <v>298764.29718124692</v>
      </c>
      <c r="P148" s="127">
        <f t="shared" si="10"/>
        <v>298764.29718124692</v>
      </c>
      <c r="Q148" s="127">
        <f t="shared" si="11"/>
        <v>298764.29718124692</v>
      </c>
      <c r="R148" s="125"/>
      <c r="S148" s="125"/>
      <c r="T148" s="125"/>
      <c r="U148" s="125"/>
      <c r="V148" s="125"/>
      <c r="W148" s="125"/>
      <c r="X148" s="125"/>
      <c r="Y148" s="125"/>
      <c r="Z148" s="125"/>
      <c r="AA148" s="125"/>
      <c r="AB148" s="125"/>
      <c r="AC148" s="125"/>
      <c r="AD148" s="125"/>
      <c r="AE148" s="125"/>
      <c r="AF148" s="125"/>
      <c r="AG148" s="125"/>
      <c r="AH148" s="125"/>
      <c r="AI148" s="125"/>
      <c r="AJ148" s="125"/>
      <c r="AK148" s="125"/>
      <c r="AL148" s="119">
        <f t="shared" si="13"/>
        <v>1195057.1887249877</v>
      </c>
      <c r="AM148" s="119">
        <f t="shared" si="12"/>
        <v>21728.312522272503</v>
      </c>
      <c r="AN148" s="113"/>
      <c r="AO148" s="113"/>
      <c r="AP148" s="113"/>
      <c r="AQ148" s="113"/>
      <c r="AR148" s="113"/>
      <c r="AS148" s="113"/>
      <c r="AT148" s="113"/>
      <c r="AU148" s="113"/>
      <c r="AV148" s="113"/>
      <c r="AW148" s="113"/>
      <c r="AX148" s="113"/>
      <c r="AY148" s="113"/>
      <c r="AZ148" s="113"/>
      <c r="BA148" s="113"/>
      <c r="BB148" s="113"/>
      <c r="BC148" s="113"/>
      <c r="BD148" s="113"/>
      <c r="BE148" s="113"/>
      <c r="BF148" s="113"/>
      <c r="BG148" s="113"/>
      <c r="BH148" s="113"/>
      <c r="BI148" s="113"/>
      <c r="BJ148" s="113"/>
      <c r="BK148" s="113"/>
      <c r="BL148" s="113"/>
      <c r="BM148" s="113"/>
      <c r="BN148" s="113"/>
      <c r="BO148" s="113"/>
      <c r="BP148" s="113"/>
      <c r="BQ148" s="113"/>
      <c r="BR148" s="113"/>
      <c r="BS148" s="113"/>
      <c r="BT148" s="113"/>
      <c r="BU148" s="113"/>
      <c r="BV148" s="113"/>
      <c r="BW148" s="113"/>
      <c r="BX148" s="113"/>
      <c r="BY148" s="113"/>
      <c r="BZ148" s="113"/>
      <c r="CA148" s="113"/>
      <c r="CB148" s="113"/>
      <c r="CC148" s="113"/>
      <c r="CD148" s="113"/>
      <c r="CE148" s="113"/>
      <c r="CF148" s="113"/>
      <c r="CG148" s="113"/>
      <c r="CH148" s="113"/>
      <c r="CI148" s="113"/>
      <c r="CJ148" s="113"/>
      <c r="CK148" s="113"/>
    </row>
    <row r="149" spans="1:89" s="131" customFormat="1">
      <c r="A149" s="129">
        <f>'PENGGABUNGAN AKTIVITAS'!A148</f>
        <v>146</v>
      </c>
      <c r="B149" s="129" t="str">
        <f>'PENGGABUNGAN AKTIVITAS'!B148</f>
        <v>[3] Tutor HI Case 1</v>
      </c>
      <c r="C149" s="129" t="str">
        <f>'PENGGABUNGAN AKTIVITAS'!C148</f>
        <v>P118</v>
      </c>
      <c r="D149" s="129" t="str">
        <f>'PENGGABUNGAN AKTIVITAS'!D148</f>
        <v>UA3</v>
      </c>
      <c r="E149" s="129">
        <f>'PENGGABUNGAN AKTIVITAS'!E148</f>
        <v>9</v>
      </c>
      <c r="F149" s="129">
        <f>'PENGGABUNGAN AKTIVITAS'!F148</f>
        <v>221</v>
      </c>
      <c r="G149" s="130">
        <f t="shared" si="14"/>
        <v>1989</v>
      </c>
      <c r="H149" s="120">
        <f>(G149/$G$381)*'REKAP BTL'!$C$14</f>
        <v>86997056.190488413</v>
      </c>
      <c r="I149" s="129"/>
      <c r="J149" s="129"/>
      <c r="K149" s="129"/>
      <c r="L149" s="129"/>
      <c r="M149" s="129"/>
      <c r="N149" s="129"/>
      <c r="O149" s="129"/>
      <c r="P149" s="129"/>
      <c r="Q149" s="129"/>
      <c r="R149" s="120">
        <f>(G149/$G$384)*$H$12</f>
        <v>1839560.3943987465</v>
      </c>
      <c r="S149" s="120">
        <f>(G149/$G$384)*$H$13</f>
        <v>1839560.3943987465</v>
      </c>
      <c r="T149" s="120">
        <f>(G149/$G$384)*$H$14</f>
        <v>1839560.3943987465</v>
      </c>
      <c r="U149" s="120">
        <f>(G149/$G$384)*$H$15</f>
        <v>1839560.3943987465</v>
      </c>
      <c r="V149" s="129"/>
      <c r="W149" s="129"/>
      <c r="X149" s="129"/>
      <c r="Y149" s="129"/>
      <c r="Z149" s="129"/>
      <c r="AA149" s="129"/>
      <c r="AB149" s="129"/>
      <c r="AC149" s="129"/>
      <c r="AD149" s="129"/>
      <c r="AE149" s="129"/>
      <c r="AF149" s="129"/>
      <c r="AG149" s="129"/>
      <c r="AH149" s="129"/>
      <c r="AI149" s="129"/>
      <c r="AJ149" s="129"/>
      <c r="AK149" s="129"/>
      <c r="AL149" s="119">
        <f t="shared" si="13"/>
        <v>7358241.5775949862</v>
      </c>
      <c r="AM149" s="119">
        <f>AL149/COUNT($AL$149:$AL$191)</f>
        <v>171121.89715337177</v>
      </c>
      <c r="AN149" s="113"/>
      <c r="AO149" s="113"/>
      <c r="AP149" s="113"/>
      <c r="AQ149" s="113"/>
      <c r="AR149" s="113"/>
      <c r="AS149" s="113"/>
      <c r="AT149" s="113"/>
      <c r="AU149" s="113"/>
      <c r="AV149" s="113"/>
      <c r="AW149" s="113"/>
      <c r="AX149" s="113"/>
      <c r="AY149" s="113"/>
      <c r="AZ149" s="113"/>
      <c r="BA149" s="113"/>
      <c r="BB149" s="113"/>
      <c r="BC149" s="113"/>
      <c r="BD149" s="113"/>
      <c r="BE149" s="113"/>
      <c r="BF149" s="113"/>
      <c r="BG149" s="113"/>
      <c r="BH149" s="113"/>
      <c r="BI149" s="113"/>
      <c r="BJ149" s="113"/>
      <c r="BK149" s="113"/>
      <c r="BL149" s="113"/>
      <c r="BM149" s="113"/>
      <c r="BN149" s="113"/>
      <c r="BO149" s="113"/>
      <c r="BP149" s="113"/>
      <c r="BQ149" s="113"/>
      <c r="BR149" s="113"/>
      <c r="BS149" s="113"/>
      <c r="BT149" s="113"/>
      <c r="BU149" s="113"/>
      <c r="BV149" s="113"/>
      <c r="BW149" s="113"/>
      <c r="BX149" s="113"/>
      <c r="BY149" s="113"/>
      <c r="BZ149" s="113"/>
      <c r="CA149" s="113"/>
      <c r="CB149" s="113"/>
      <c r="CC149" s="113"/>
      <c r="CD149" s="113"/>
      <c r="CE149" s="113"/>
      <c r="CF149" s="113"/>
      <c r="CG149" s="113"/>
      <c r="CH149" s="113"/>
      <c r="CI149" s="113"/>
      <c r="CJ149" s="113"/>
      <c r="CK149" s="113"/>
    </row>
    <row r="150" spans="1:89" s="131" customFormat="1">
      <c r="A150" s="129">
        <f>'PENGGABUNGAN AKTIVITAS'!A149</f>
        <v>147</v>
      </c>
      <c r="B150" s="129" t="str">
        <f>'PENGGABUNGAN AKTIVITAS'!B149</f>
        <v>[3] Tutor HI Case 2</v>
      </c>
      <c r="C150" s="129" t="str">
        <f>'PENGGABUNGAN AKTIVITAS'!C149</f>
        <v>P119</v>
      </c>
      <c r="D150" s="129" t="str">
        <f>'PENGGABUNGAN AKTIVITAS'!D149</f>
        <v>UA3</v>
      </c>
      <c r="E150" s="129">
        <f>'PENGGABUNGAN AKTIVITAS'!E149</f>
        <v>9</v>
      </c>
      <c r="F150" s="129">
        <f>'PENGGABUNGAN AKTIVITAS'!F149</f>
        <v>221</v>
      </c>
      <c r="G150" s="130">
        <f t="shared" si="14"/>
        <v>1989</v>
      </c>
      <c r="H150" s="120">
        <f>(G150/$G$381)*'REKAP BTL'!$C$14</f>
        <v>86997056.190488413</v>
      </c>
      <c r="I150" s="129"/>
      <c r="J150" s="129"/>
      <c r="K150" s="129"/>
      <c r="L150" s="129"/>
      <c r="M150" s="129"/>
      <c r="N150" s="129"/>
      <c r="O150" s="129"/>
      <c r="P150" s="129"/>
      <c r="Q150" s="129"/>
      <c r="R150" s="120">
        <f t="shared" ref="R150:R191" si="15">(G150/$G$384)*$H$12</f>
        <v>1839560.3943987465</v>
      </c>
      <c r="S150" s="120">
        <f t="shared" ref="S150:S191" si="16">(G150/$G$384)*$H$13</f>
        <v>1839560.3943987465</v>
      </c>
      <c r="T150" s="120">
        <f t="shared" ref="T150:T191" si="17">(G150/$G$384)*$H$14</f>
        <v>1839560.3943987465</v>
      </c>
      <c r="U150" s="120">
        <f t="shared" ref="U150:U191" si="18">(G150/$G$384)*$H$15</f>
        <v>1839560.3943987465</v>
      </c>
      <c r="V150" s="129"/>
      <c r="W150" s="129"/>
      <c r="X150" s="129"/>
      <c r="Y150" s="129"/>
      <c r="Z150" s="129"/>
      <c r="AA150" s="129"/>
      <c r="AB150" s="129"/>
      <c r="AC150" s="129"/>
      <c r="AD150" s="129"/>
      <c r="AE150" s="129"/>
      <c r="AF150" s="129"/>
      <c r="AG150" s="129"/>
      <c r="AH150" s="129"/>
      <c r="AI150" s="129"/>
      <c r="AJ150" s="129"/>
      <c r="AK150" s="129"/>
      <c r="AL150" s="119">
        <f t="shared" si="13"/>
        <v>7358241.5775949862</v>
      </c>
      <c r="AM150" s="119">
        <f t="shared" ref="AM150:AM191" si="19">AL150/COUNT($AL$149:$AL$191)</f>
        <v>171121.89715337177</v>
      </c>
      <c r="AN150" s="113"/>
      <c r="AO150" s="113"/>
      <c r="AP150" s="113"/>
      <c r="AQ150" s="113"/>
      <c r="AR150" s="113"/>
      <c r="AS150" s="113"/>
      <c r="AT150" s="113"/>
      <c r="AU150" s="113"/>
      <c r="AV150" s="113"/>
      <c r="AW150" s="113"/>
      <c r="AX150" s="113"/>
      <c r="AY150" s="113"/>
      <c r="AZ150" s="113"/>
      <c r="BA150" s="113"/>
      <c r="BB150" s="113"/>
      <c r="BC150" s="113"/>
      <c r="BD150" s="113"/>
      <c r="BE150" s="113"/>
      <c r="BF150" s="113"/>
      <c r="BG150" s="113"/>
      <c r="BH150" s="113"/>
      <c r="BI150" s="113"/>
      <c r="BJ150" s="113"/>
      <c r="BK150" s="113"/>
      <c r="BL150" s="113"/>
      <c r="BM150" s="113"/>
      <c r="BN150" s="113"/>
      <c r="BO150" s="113"/>
      <c r="BP150" s="113"/>
      <c r="BQ150" s="113"/>
      <c r="BR150" s="113"/>
      <c r="BS150" s="113"/>
      <c r="BT150" s="113"/>
      <c r="BU150" s="113"/>
      <c r="BV150" s="113"/>
      <c r="BW150" s="113"/>
      <c r="BX150" s="113"/>
      <c r="BY150" s="113"/>
      <c r="BZ150" s="113"/>
      <c r="CA150" s="113"/>
      <c r="CB150" s="113"/>
      <c r="CC150" s="113"/>
      <c r="CD150" s="113"/>
      <c r="CE150" s="113"/>
      <c r="CF150" s="113"/>
      <c r="CG150" s="113"/>
      <c r="CH150" s="113"/>
      <c r="CI150" s="113"/>
      <c r="CJ150" s="113"/>
      <c r="CK150" s="113"/>
    </row>
    <row r="151" spans="1:89" s="131" customFormat="1">
      <c r="A151" s="129">
        <f>'PENGGABUNGAN AKTIVITAS'!A150</f>
        <v>148</v>
      </c>
      <c r="B151" s="129" t="str">
        <f>'PENGGABUNGAN AKTIVITAS'!B150</f>
        <v>[3] Tutor HI Case 3</v>
      </c>
      <c r="C151" s="129" t="str">
        <f>'PENGGABUNGAN AKTIVITAS'!C150</f>
        <v>P120</v>
      </c>
      <c r="D151" s="129" t="str">
        <f>'PENGGABUNGAN AKTIVITAS'!D150</f>
        <v>UA3</v>
      </c>
      <c r="E151" s="129">
        <f>'PENGGABUNGAN AKTIVITAS'!E150</f>
        <v>9</v>
      </c>
      <c r="F151" s="129">
        <f>'PENGGABUNGAN AKTIVITAS'!F150</f>
        <v>221</v>
      </c>
      <c r="G151" s="130">
        <f t="shared" si="14"/>
        <v>1989</v>
      </c>
      <c r="H151" s="120">
        <f>(G151/$G$381)*'REKAP BTL'!$C$14</f>
        <v>86997056.190488413</v>
      </c>
      <c r="I151" s="129"/>
      <c r="J151" s="129"/>
      <c r="K151" s="129"/>
      <c r="L151" s="129"/>
      <c r="M151" s="129"/>
      <c r="N151" s="129"/>
      <c r="O151" s="129"/>
      <c r="P151" s="129"/>
      <c r="Q151" s="129"/>
      <c r="R151" s="120">
        <f t="shared" si="15"/>
        <v>1839560.3943987465</v>
      </c>
      <c r="S151" s="120">
        <f t="shared" si="16"/>
        <v>1839560.3943987465</v>
      </c>
      <c r="T151" s="120">
        <f t="shared" si="17"/>
        <v>1839560.3943987465</v>
      </c>
      <c r="U151" s="120">
        <f t="shared" si="18"/>
        <v>1839560.3943987465</v>
      </c>
      <c r="V151" s="129"/>
      <c r="W151" s="129"/>
      <c r="X151" s="129"/>
      <c r="Y151" s="129"/>
      <c r="Z151" s="129"/>
      <c r="AA151" s="129"/>
      <c r="AB151" s="129"/>
      <c r="AC151" s="129"/>
      <c r="AD151" s="129"/>
      <c r="AE151" s="129"/>
      <c r="AF151" s="129"/>
      <c r="AG151" s="129"/>
      <c r="AH151" s="129"/>
      <c r="AI151" s="129"/>
      <c r="AJ151" s="129"/>
      <c r="AK151" s="129"/>
      <c r="AL151" s="119">
        <f t="shared" si="13"/>
        <v>7358241.5775949862</v>
      </c>
      <c r="AM151" s="119">
        <f t="shared" si="19"/>
        <v>171121.89715337177</v>
      </c>
      <c r="AN151" s="113"/>
      <c r="AO151" s="113"/>
      <c r="AP151" s="113"/>
      <c r="AQ151" s="113"/>
      <c r="AR151" s="113"/>
      <c r="AS151" s="113"/>
      <c r="AT151" s="113"/>
      <c r="AU151" s="113"/>
      <c r="AV151" s="113"/>
      <c r="AW151" s="113"/>
      <c r="AX151" s="113"/>
      <c r="AY151" s="113"/>
      <c r="AZ151" s="113"/>
      <c r="BA151" s="113"/>
      <c r="BB151" s="113"/>
      <c r="BC151" s="113"/>
      <c r="BD151" s="113"/>
      <c r="BE151" s="113"/>
      <c r="BF151" s="113"/>
      <c r="BG151" s="113"/>
      <c r="BH151" s="113"/>
      <c r="BI151" s="113"/>
      <c r="BJ151" s="113"/>
      <c r="BK151" s="113"/>
      <c r="BL151" s="113"/>
      <c r="BM151" s="113"/>
      <c r="BN151" s="113"/>
      <c r="BO151" s="113"/>
      <c r="BP151" s="113"/>
      <c r="BQ151" s="113"/>
      <c r="BR151" s="113"/>
      <c r="BS151" s="113"/>
      <c r="BT151" s="113"/>
      <c r="BU151" s="113"/>
      <c r="BV151" s="113"/>
      <c r="BW151" s="113"/>
      <c r="BX151" s="113"/>
      <c r="BY151" s="113"/>
      <c r="BZ151" s="113"/>
      <c r="CA151" s="113"/>
      <c r="CB151" s="113"/>
      <c r="CC151" s="113"/>
      <c r="CD151" s="113"/>
      <c r="CE151" s="113"/>
      <c r="CF151" s="113"/>
      <c r="CG151" s="113"/>
      <c r="CH151" s="113"/>
      <c r="CI151" s="113"/>
      <c r="CJ151" s="113"/>
      <c r="CK151" s="113"/>
    </row>
    <row r="152" spans="1:89" s="131" customFormat="1">
      <c r="A152" s="129">
        <f>'PENGGABUNGAN AKTIVITAS'!A151</f>
        <v>149</v>
      </c>
      <c r="B152" s="129" t="str">
        <f>'PENGGABUNGAN AKTIVITAS'!B151</f>
        <v>[3] Tutor HI Case 4</v>
      </c>
      <c r="C152" s="129" t="str">
        <f>'PENGGABUNGAN AKTIVITAS'!C151</f>
        <v>P121</v>
      </c>
      <c r="D152" s="129" t="str">
        <f>'PENGGABUNGAN AKTIVITAS'!D151</f>
        <v>UA3</v>
      </c>
      <c r="E152" s="129">
        <f>'PENGGABUNGAN AKTIVITAS'!E151</f>
        <v>9</v>
      </c>
      <c r="F152" s="129">
        <f>'PENGGABUNGAN AKTIVITAS'!F151</f>
        <v>221</v>
      </c>
      <c r="G152" s="130">
        <f t="shared" si="14"/>
        <v>1989</v>
      </c>
      <c r="H152" s="120">
        <f>(G152/$G$381)*'REKAP BTL'!$C$14</f>
        <v>86997056.190488413</v>
      </c>
      <c r="I152" s="129"/>
      <c r="J152" s="129"/>
      <c r="K152" s="129"/>
      <c r="L152" s="129"/>
      <c r="M152" s="129"/>
      <c r="N152" s="129"/>
      <c r="O152" s="129"/>
      <c r="P152" s="129"/>
      <c r="Q152" s="129"/>
      <c r="R152" s="120">
        <f t="shared" si="15"/>
        <v>1839560.3943987465</v>
      </c>
      <c r="S152" s="120">
        <f t="shared" si="16"/>
        <v>1839560.3943987465</v>
      </c>
      <c r="T152" s="120">
        <f t="shared" si="17"/>
        <v>1839560.3943987465</v>
      </c>
      <c r="U152" s="120">
        <f t="shared" si="18"/>
        <v>1839560.3943987465</v>
      </c>
      <c r="V152" s="129"/>
      <c r="W152" s="129"/>
      <c r="X152" s="129"/>
      <c r="Y152" s="129"/>
      <c r="Z152" s="129"/>
      <c r="AA152" s="129"/>
      <c r="AB152" s="129"/>
      <c r="AC152" s="129"/>
      <c r="AD152" s="129"/>
      <c r="AE152" s="129"/>
      <c r="AF152" s="129"/>
      <c r="AG152" s="129"/>
      <c r="AH152" s="129"/>
      <c r="AI152" s="129"/>
      <c r="AJ152" s="129"/>
      <c r="AK152" s="129"/>
      <c r="AL152" s="119">
        <f t="shared" si="13"/>
        <v>7358241.5775949862</v>
      </c>
      <c r="AM152" s="119">
        <f t="shared" si="19"/>
        <v>171121.89715337177</v>
      </c>
      <c r="AN152" s="113"/>
      <c r="AO152" s="113"/>
      <c r="AP152" s="113"/>
      <c r="AQ152" s="113"/>
      <c r="AR152" s="113"/>
      <c r="AS152" s="113"/>
      <c r="AT152" s="113"/>
      <c r="AU152" s="113"/>
      <c r="AV152" s="113"/>
      <c r="AW152" s="113"/>
      <c r="AX152" s="113"/>
      <c r="AY152" s="113"/>
      <c r="AZ152" s="113"/>
      <c r="BA152" s="113"/>
      <c r="BB152" s="113"/>
      <c r="BC152" s="113"/>
      <c r="BD152" s="113"/>
      <c r="BE152" s="113"/>
      <c r="BF152" s="113"/>
      <c r="BG152" s="113"/>
      <c r="BH152" s="113"/>
      <c r="BI152" s="113"/>
      <c r="BJ152" s="113"/>
      <c r="BK152" s="113"/>
      <c r="BL152" s="113"/>
      <c r="BM152" s="113"/>
      <c r="BN152" s="113"/>
      <c r="BO152" s="113"/>
      <c r="BP152" s="113"/>
      <c r="BQ152" s="113"/>
      <c r="BR152" s="113"/>
      <c r="BS152" s="113"/>
      <c r="BT152" s="113"/>
      <c r="BU152" s="113"/>
      <c r="BV152" s="113"/>
      <c r="BW152" s="113"/>
      <c r="BX152" s="113"/>
      <c r="BY152" s="113"/>
      <c r="BZ152" s="113"/>
      <c r="CA152" s="113"/>
      <c r="CB152" s="113"/>
      <c r="CC152" s="113"/>
      <c r="CD152" s="113"/>
      <c r="CE152" s="113"/>
      <c r="CF152" s="113"/>
      <c r="CG152" s="113"/>
      <c r="CH152" s="113"/>
      <c r="CI152" s="113"/>
      <c r="CJ152" s="113"/>
      <c r="CK152" s="113"/>
    </row>
    <row r="153" spans="1:89" s="131" customFormat="1">
      <c r="A153" s="129">
        <f>'PENGGABUNGAN AKTIVITAS'!A152</f>
        <v>150</v>
      </c>
      <c r="B153" s="129" t="str">
        <f>'PENGGABUNGAN AKTIVITAS'!B152</f>
        <v>[3] Tutor DMS Case 1</v>
      </c>
      <c r="C153" s="129" t="str">
        <f>'PENGGABUNGAN AKTIVITAS'!C152</f>
        <v>P122</v>
      </c>
      <c r="D153" s="129" t="str">
        <f>'PENGGABUNGAN AKTIVITAS'!D152</f>
        <v>UA3</v>
      </c>
      <c r="E153" s="129">
        <f>'PENGGABUNGAN AKTIVITAS'!E152</f>
        <v>9</v>
      </c>
      <c r="F153" s="129">
        <f>'PENGGABUNGAN AKTIVITAS'!F152</f>
        <v>221</v>
      </c>
      <c r="G153" s="130">
        <f t="shared" si="14"/>
        <v>1989</v>
      </c>
      <c r="H153" s="120">
        <f>(G153/$G$381)*'REKAP BTL'!$C$14</f>
        <v>86997056.190488413</v>
      </c>
      <c r="I153" s="129"/>
      <c r="J153" s="129"/>
      <c r="K153" s="129"/>
      <c r="L153" s="129"/>
      <c r="M153" s="129"/>
      <c r="N153" s="129"/>
      <c r="O153" s="129"/>
      <c r="P153" s="129"/>
      <c r="Q153" s="129"/>
      <c r="R153" s="120">
        <f t="shared" si="15"/>
        <v>1839560.3943987465</v>
      </c>
      <c r="S153" s="120">
        <f t="shared" si="16"/>
        <v>1839560.3943987465</v>
      </c>
      <c r="T153" s="120">
        <f t="shared" si="17"/>
        <v>1839560.3943987465</v>
      </c>
      <c r="U153" s="120">
        <f t="shared" si="18"/>
        <v>1839560.3943987465</v>
      </c>
      <c r="V153" s="129"/>
      <c r="W153" s="129"/>
      <c r="X153" s="129"/>
      <c r="Y153" s="129"/>
      <c r="Z153" s="129"/>
      <c r="AA153" s="129"/>
      <c r="AB153" s="129"/>
      <c r="AC153" s="129"/>
      <c r="AD153" s="129"/>
      <c r="AE153" s="129"/>
      <c r="AF153" s="129"/>
      <c r="AG153" s="129"/>
      <c r="AH153" s="129"/>
      <c r="AI153" s="129"/>
      <c r="AJ153" s="129"/>
      <c r="AK153" s="129"/>
      <c r="AL153" s="119">
        <f t="shared" si="13"/>
        <v>7358241.5775949862</v>
      </c>
      <c r="AM153" s="119">
        <f t="shared" si="19"/>
        <v>171121.89715337177</v>
      </c>
      <c r="AN153" s="113"/>
      <c r="AO153" s="113"/>
      <c r="AP153" s="113"/>
      <c r="AQ153" s="113"/>
      <c r="AR153" s="113"/>
      <c r="AS153" s="113"/>
      <c r="AT153" s="113"/>
      <c r="AU153" s="113"/>
      <c r="AV153" s="113"/>
      <c r="AW153" s="113"/>
      <c r="AX153" s="113"/>
      <c r="AY153" s="113"/>
      <c r="AZ153" s="113"/>
      <c r="BA153" s="113"/>
      <c r="BB153" s="113"/>
      <c r="BC153" s="113"/>
      <c r="BD153" s="113"/>
      <c r="BE153" s="113"/>
      <c r="BF153" s="113"/>
      <c r="BG153" s="113"/>
      <c r="BH153" s="113"/>
      <c r="BI153" s="113"/>
      <c r="BJ153" s="113"/>
      <c r="BK153" s="113"/>
      <c r="BL153" s="113"/>
      <c r="BM153" s="113"/>
      <c r="BN153" s="113"/>
      <c r="BO153" s="113"/>
      <c r="BP153" s="113"/>
      <c r="BQ153" s="113"/>
      <c r="BR153" s="113"/>
      <c r="BS153" s="113"/>
      <c r="BT153" s="113"/>
      <c r="BU153" s="113"/>
      <c r="BV153" s="113"/>
      <c r="BW153" s="113"/>
      <c r="BX153" s="113"/>
      <c r="BY153" s="113"/>
      <c r="BZ153" s="113"/>
      <c r="CA153" s="113"/>
      <c r="CB153" s="113"/>
      <c r="CC153" s="113"/>
      <c r="CD153" s="113"/>
      <c r="CE153" s="113"/>
      <c r="CF153" s="113"/>
      <c r="CG153" s="113"/>
      <c r="CH153" s="113"/>
      <c r="CI153" s="113"/>
      <c r="CJ153" s="113"/>
      <c r="CK153" s="113"/>
    </row>
    <row r="154" spans="1:89" s="131" customFormat="1">
      <c r="A154" s="129">
        <f>'PENGGABUNGAN AKTIVITAS'!A153</f>
        <v>151</v>
      </c>
      <c r="B154" s="129" t="str">
        <f>'PENGGABUNGAN AKTIVITAS'!B153</f>
        <v>[3] Tutor DMS Case 2</v>
      </c>
      <c r="C154" s="129" t="str">
        <f>'PENGGABUNGAN AKTIVITAS'!C153</f>
        <v>P123</v>
      </c>
      <c r="D154" s="129" t="str">
        <f>'PENGGABUNGAN AKTIVITAS'!D153</f>
        <v>UA3</v>
      </c>
      <c r="E154" s="129">
        <f>'PENGGABUNGAN AKTIVITAS'!E153</f>
        <v>9</v>
      </c>
      <c r="F154" s="129">
        <f>'PENGGABUNGAN AKTIVITAS'!F153</f>
        <v>221</v>
      </c>
      <c r="G154" s="130">
        <f t="shared" si="14"/>
        <v>1989</v>
      </c>
      <c r="H154" s="120">
        <f>(G154/$G$381)*'REKAP BTL'!$C$14</f>
        <v>86997056.190488413</v>
      </c>
      <c r="I154" s="129"/>
      <c r="J154" s="129"/>
      <c r="K154" s="129"/>
      <c r="L154" s="129"/>
      <c r="M154" s="129"/>
      <c r="N154" s="129"/>
      <c r="O154" s="129"/>
      <c r="P154" s="129"/>
      <c r="Q154" s="129"/>
      <c r="R154" s="120">
        <f t="shared" si="15"/>
        <v>1839560.3943987465</v>
      </c>
      <c r="S154" s="120">
        <f t="shared" si="16"/>
        <v>1839560.3943987465</v>
      </c>
      <c r="T154" s="120">
        <f t="shared" si="17"/>
        <v>1839560.3943987465</v>
      </c>
      <c r="U154" s="120">
        <f t="shared" si="18"/>
        <v>1839560.3943987465</v>
      </c>
      <c r="V154" s="129"/>
      <c r="W154" s="129"/>
      <c r="X154" s="129"/>
      <c r="Y154" s="129"/>
      <c r="Z154" s="129"/>
      <c r="AA154" s="129"/>
      <c r="AB154" s="129"/>
      <c r="AC154" s="129"/>
      <c r="AD154" s="129"/>
      <c r="AE154" s="129"/>
      <c r="AF154" s="129"/>
      <c r="AG154" s="129"/>
      <c r="AH154" s="129"/>
      <c r="AI154" s="129"/>
      <c r="AJ154" s="129"/>
      <c r="AK154" s="129"/>
      <c r="AL154" s="119">
        <f t="shared" si="13"/>
        <v>7358241.5775949862</v>
      </c>
      <c r="AM154" s="119">
        <f t="shared" si="19"/>
        <v>171121.89715337177</v>
      </c>
      <c r="AN154" s="113"/>
      <c r="AO154" s="113"/>
      <c r="AP154" s="113"/>
      <c r="AQ154" s="113"/>
      <c r="AR154" s="113"/>
      <c r="AS154" s="113"/>
      <c r="AT154" s="113"/>
      <c r="AU154" s="113"/>
      <c r="AV154" s="113"/>
      <c r="AW154" s="113"/>
      <c r="AX154" s="113"/>
      <c r="AY154" s="113"/>
      <c r="AZ154" s="113"/>
      <c r="BA154" s="113"/>
      <c r="BB154" s="113"/>
      <c r="BC154" s="113"/>
      <c r="BD154" s="113"/>
      <c r="BE154" s="113"/>
      <c r="BF154" s="113"/>
      <c r="BG154" s="113"/>
      <c r="BH154" s="113"/>
      <c r="BI154" s="113"/>
      <c r="BJ154" s="113"/>
      <c r="BK154" s="113"/>
      <c r="BL154" s="113"/>
      <c r="BM154" s="113"/>
      <c r="BN154" s="113"/>
      <c r="BO154" s="113"/>
      <c r="BP154" s="113"/>
      <c r="BQ154" s="113"/>
      <c r="BR154" s="113"/>
      <c r="BS154" s="113"/>
      <c r="BT154" s="113"/>
      <c r="BU154" s="113"/>
      <c r="BV154" s="113"/>
      <c r="BW154" s="113"/>
      <c r="BX154" s="113"/>
      <c r="BY154" s="113"/>
      <c r="BZ154" s="113"/>
      <c r="CA154" s="113"/>
      <c r="CB154" s="113"/>
      <c r="CC154" s="113"/>
      <c r="CD154" s="113"/>
      <c r="CE154" s="113"/>
      <c r="CF154" s="113"/>
      <c r="CG154" s="113"/>
      <c r="CH154" s="113"/>
      <c r="CI154" s="113"/>
      <c r="CJ154" s="113"/>
      <c r="CK154" s="113"/>
    </row>
    <row r="155" spans="1:89" s="131" customFormat="1">
      <c r="A155" s="129">
        <f>'PENGGABUNGAN AKTIVITAS'!A154</f>
        <v>152</v>
      </c>
      <c r="B155" s="129" t="str">
        <f>'PENGGABUNGAN AKTIVITAS'!B154</f>
        <v>[3] Tutor DMS Case 3</v>
      </c>
      <c r="C155" s="129" t="str">
        <f>'PENGGABUNGAN AKTIVITAS'!C154</f>
        <v>P124</v>
      </c>
      <c r="D155" s="129" t="str">
        <f>'PENGGABUNGAN AKTIVITAS'!D154</f>
        <v>UA3</v>
      </c>
      <c r="E155" s="129">
        <f>'PENGGABUNGAN AKTIVITAS'!E154</f>
        <v>9</v>
      </c>
      <c r="F155" s="129">
        <f>'PENGGABUNGAN AKTIVITAS'!F154</f>
        <v>221</v>
      </c>
      <c r="G155" s="130">
        <f t="shared" si="14"/>
        <v>1989</v>
      </c>
      <c r="H155" s="120">
        <f>(G155/$G$381)*'REKAP BTL'!$C$14</f>
        <v>86997056.190488413</v>
      </c>
      <c r="I155" s="129"/>
      <c r="J155" s="129"/>
      <c r="K155" s="129"/>
      <c r="L155" s="129"/>
      <c r="M155" s="129"/>
      <c r="N155" s="129"/>
      <c r="O155" s="129"/>
      <c r="P155" s="129"/>
      <c r="Q155" s="129"/>
      <c r="R155" s="120">
        <f t="shared" si="15"/>
        <v>1839560.3943987465</v>
      </c>
      <c r="S155" s="120">
        <f t="shared" si="16"/>
        <v>1839560.3943987465</v>
      </c>
      <c r="T155" s="120">
        <f t="shared" si="17"/>
        <v>1839560.3943987465</v>
      </c>
      <c r="U155" s="120">
        <f t="shared" si="18"/>
        <v>1839560.3943987465</v>
      </c>
      <c r="V155" s="129"/>
      <c r="W155" s="129"/>
      <c r="X155" s="129"/>
      <c r="Y155" s="129"/>
      <c r="Z155" s="129"/>
      <c r="AA155" s="129"/>
      <c r="AB155" s="129"/>
      <c r="AC155" s="129"/>
      <c r="AD155" s="129"/>
      <c r="AE155" s="129"/>
      <c r="AF155" s="129"/>
      <c r="AG155" s="129"/>
      <c r="AH155" s="129"/>
      <c r="AI155" s="129"/>
      <c r="AJ155" s="129"/>
      <c r="AK155" s="129"/>
      <c r="AL155" s="119">
        <f t="shared" si="13"/>
        <v>7358241.5775949862</v>
      </c>
      <c r="AM155" s="119">
        <f t="shared" si="19"/>
        <v>171121.89715337177</v>
      </c>
      <c r="AN155" s="113"/>
      <c r="AO155" s="113"/>
      <c r="AP155" s="113"/>
      <c r="AQ155" s="113"/>
      <c r="AR155" s="113"/>
      <c r="AS155" s="113"/>
      <c r="AT155" s="113"/>
      <c r="AU155" s="113"/>
      <c r="AV155" s="113"/>
      <c r="AW155" s="113"/>
      <c r="AX155" s="113"/>
      <c r="AY155" s="113"/>
      <c r="AZ155" s="113"/>
      <c r="BA155" s="113"/>
      <c r="BB155" s="113"/>
      <c r="BC155" s="113"/>
      <c r="BD155" s="113"/>
      <c r="BE155" s="113"/>
      <c r="BF155" s="113"/>
      <c r="BG155" s="113"/>
      <c r="BH155" s="113"/>
      <c r="BI155" s="113"/>
      <c r="BJ155" s="113"/>
      <c r="BK155" s="113"/>
      <c r="BL155" s="113"/>
      <c r="BM155" s="113"/>
      <c r="BN155" s="113"/>
      <c r="BO155" s="113"/>
      <c r="BP155" s="113"/>
      <c r="BQ155" s="113"/>
      <c r="BR155" s="113"/>
      <c r="BS155" s="113"/>
      <c r="BT155" s="113"/>
      <c r="BU155" s="113"/>
      <c r="BV155" s="113"/>
      <c r="BW155" s="113"/>
      <c r="BX155" s="113"/>
      <c r="BY155" s="113"/>
      <c r="BZ155" s="113"/>
      <c r="CA155" s="113"/>
      <c r="CB155" s="113"/>
      <c r="CC155" s="113"/>
      <c r="CD155" s="113"/>
      <c r="CE155" s="113"/>
      <c r="CF155" s="113"/>
      <c r="CG155" s="113"/>
      <c r="CH155" s="113"/>
      <c r="CI155" s="113"/>
      <c r="CJ155" s="113"/>
      <c r="CK155" s="113"/>
    </row>
    <row r="156" spans="1:89" s="131" customFormat="1">
      <c r="A156" s="129">
        <f>'PENGGABUNGAN AKTIVITAS'!A155</f>
        <v>153</v>
      </c>
      <c r="B156" s="129" t="str">
        <f>'PENGGABUNGAN AKTIVITAS'!B155</f>
        <v>[3] Tutor DMS Case 4</v>
      </c>
      <c r="C156" s="129" t="str">
        <f>'PENGGABUNGAN AKTIVITAS'!C155</f>
        <v>P125</v>
      </c>
      <c r="D156" s="129" t="str">
        <f>'PENGGABUNGAN AKTIVITAS'!D155</f>
        <v>UA3</v>
      </c>
      <c r="E156" s="129">
        <f>'PENGGABUNGAN AKTIVITAS'!E155</f>
        <v>9</v>
      </c>
      <c r="F156" s="129">
        <f>'PENGGABUNGAN AKTIVITAS'!F155</f>
        <v>221</v>
      </c>
      <c r="G156" s="130">
        <f t="shared" si="14"/>
        <v>1989</v>
      </c>
      <c r="H156" s="120">
        <f>(G156/$G$381)*'REKAP BTL'!$C$14</f>
        <v>86997056.190488413</v>
      </c>
      <c r="I156" s="129"/>
      <c r="J156" s="129"/>
      <c r="K156" s="129"/>
      <c r="L156" s="129"/>
      <c r="M156" s="129"/>
      <c r="N156" s="129"/>
      <c r="O156" s="129"/>
      <c r="P156" s="129"/>
      <c r="Q156" s="129"/>
      <c r="R156" s="120">
        <f t="shared" si="15"/>
        <v>1839560.3943987465</v>
      </c>
      <c r="S156" s="120">
        <f t="shared" si="16"/>
        <v>1839560.3943987465</v>
      </c>
      <c r="T156" s="120">
        <f t="shared" si="17"/>
        <v>1839560.3943987465</v>
      </c>
      <c r="U156" s="120">
        <f t="shared" si="18"/>
        <v>1839560.3943987465</v>
      </c>
      <c r="V156" s="129"/>
      <c r="W156" s="129"/>
      <c r="X156" s="129"/>
      <c r="Y156" s="129"/>
      <c r="Z156" s="129"/>
      <c r="AA156" s="129"/>
      <c r="AB156" s="129"/>
      <c r="AC156" s="129"/>
      <c r="AD156" s="129"/>
      <c r="AE156" s="129"/>
      <c r="AF156" s="129"/>
      <c r="AG156" s="129"/>
      <c r="AH156" s="129"/>
      <c r="AI156" s="129"/>
      <c r="AJ156" s="129"/>
      <c r="AK156" s="129"/>
      <c r="AL156" s="119">
        <f t="shared" si="13"/>
        <v>7358241.5775949862</v>
      </c>
      <c r="AM156" s="119">
        <f t="shared" si="19"/>
        <v>171121.89715337177</v>
      </c>
      <c r="AN156" s="113"/>
      <c r="AO156" s="113"/>
      <c r="AP156" s="113"/>
      <c r="AQ156" s="113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  <c r="BB156" s="113"/>
      <c r="BC156" s="113"/>
      <c r="BD156" s="113"/>
      <c r="BE156" s="113"/>
      <c r="BF156" s="113"/>
      <c r="BG156" s="113"/>
      <c r="BH156" s="113"/>
      <c r="BI156" s="113"/>
      <c r="BJ156" s="113"/>
      <c r="BK156" s="113"/>
      <c r="BL156" s="113"/>
      <c r="BM156" s="113"/>
      <c r="BN156" s="113"/>
      <c r="BO156" s="113"/>
      <c r="BP156" s="113"/>
      <c r="BQ156" s="113"/>
      <c r="BR156" s="113"/>
      <c r="BS156" s="113"/>
      <c r="BT156" s="113"/>
      <c r="BU156" s="113"/>
      <c r="BV156" s="113"/>
      <c r="BW156" s="113"/>
      <c r="BX156" s="113"/>
      <c r="BY156" s="113"/>
      <c r="BZ156" s="113"/>
      <c r="CA156" s="113"/>
      <c r="CB156" s="113"/>
      <c r="CC156" s="113"/>
      <c r="CD156" s="113"/>
      <c r="CE156" s="113"/>
      <c r="CF156" s="113"/>
      <c r="CG156" s="113"/>
      <c r="CH156" s="113"/>
      <c r="CI156" s="113"/>
      <c r="CJ156" s="113"/>
      <c r="CK156" s="113"/>
    </row>
    <row r="157" spans="1:89" s="131" customFormat="1">
      <c r="A157" s="129">
        <f>'PENGGABUNGAN AKTIVITAS'!A156</f>
        <v>154</v>
      </c>
      <c r="B157" s="129" t="str">
        <f>'PENGGABUNGAN AKTIVITAS'!B156</f>
        <v>[3] Tutor KKP Case 1</v>
      </c>
      <c r="C157" s="129" t="str">
        <f>'PENGGABUNGAN AKTIVITAS'!C156</f>
        <v>P126</v>
      </c>
      <c r="D157" s="129" t="str">
        <f>'PENGGABUNGAN AKTIVITAS'!D156</f>
        <v>UA3</v>
      </c>
      <c r="E157" s="129">
        <f>'PENGGABUNGAN AKTIVITAS'!E156</f>
        <v>9</v>
      </c>
      <c r="F157" s="129">
        <f>'PENGGABUNGAN AKTIVITAS'!F156</f>
        <v>221</v>
      </c>
      <c r="G157" s="130">
        <f t="shared" si="14"/>
        <v>1989</v>
      </c>
      <c r="H157" s="120">
        <f>(G157/$G$381)*'REKAP BTL'!$C$14</f>
        <v>86997056.190488413</v>
      </c>
      <c r="I157" s="129"/>
      <c r="J157" s="129"/>
      <c r="K157" s="129"/>
      <c r="L157" s="129"/>
      <c r="M157" s="129"/>
      <c r="N157" s="129"/>
      <c r="O157" s="129"/>
      <c r="P157" s="129"/>
      <c r="Q157" s="129"/>
      <c r="R157" s="120">
        <f t="shared" si="15"/>
        <v>1839560.3943987465</v>
      </c>
      <c r="S157" s="120">
        <f t="shared" si="16"/>
        <v>1839560.3943987465</v>
      </c>
      <c r="T157" s="120">
        <f t="shared" si="17"/>
        <v>1839560.3943987465</v>
      </c>
      <c r="U157" s="120">
        <f t="shared" si="18"/>
        <v>1839560.3943987465</v>
      </c>
      <c r="V157" s="129"/>
      <c r="W157" s="129"/>
      <c r="X157" s="129"/>
      <c r="Y157" s="129"/>
      <c r="Z157" s="129"/>
      <c r="AA157" s="129"/>
      <c r="AB157" s="129"/>
      <c r="AC157" s="129"/>
      <c r="AD157" s="129"/>
      <c r="AE157" s="129"/>
      <c r="AF157" s="129"/>
      <c r="AG157" s="129"/>
      <c r="AH157" s="129"/>
      <c r="AI157" s="129"/>
      <c r="AJ157" s="129"/>
      <c r="AK157" s="129"/>
      <c r="AL157" s="119">
        <f t="shared" si="13"/>
        <v>7358241.5775949862</v>
      </c>
      <c r="AM157" s="119">
        <f t="shared" si="19"/>
        <v>171121.89715337177</v>
      </c>
      <c r="AN157" s="113"/>
      <c r="AO157" s="113"/>
      <c r="AP157" s="113"/>
      <c r="AQ157" s="113"/>
      <c r="AR157" s="113"/>
      <c r="AS157" s="113"/>
      <c r="AT157" s="113"/>
      <c r="AU157" s="113"/>
      <c r="AV157" s="113"/>
      <c r="AW157" s="113"/>
      <c r="AX157" s="113"/>
      <c r="AY157" s="113"/>
      <c r="AZ157" s="113"/>
      <c r="BA157" s="113"/>
      <c r="BB157" s="113"/>
      <c r="BC157" s="113"/>
      <c r="BD157" s="113"/>
      <c r="BE157" s="113"/>
      <c r="BF157" s="113"/>
      <c r="BG157" s="113"/>
      <c r="BH157" s="113"/>
      <c r="BI157" s="113"/>
      <c r="BJ157" s="113"/>
      <c r="BK157" s="113"/>
      <c r="BL157" s="113"/>
      <c r="BM157" s="113"/>
      <c r="BN157" s="113"/>
      <c r="BO157" s="113"/>
      <c r="BP157" s="113"/>
      <c r="BQ157" s="113"/>
      <c r="BR157" s="113"/>
      <c r="BS157" s="113"/>
      <c r="BT157" s="113"/>
      <c r="BU157" s="113"/>
      <c r="BV157" s="113"/>
      <c r="BW157" s="113"/>
      <c r="BX157" s="113"/>
      <c r="BY157" s="113"/>
      <c r="BZ157" s="113"/>
      <c r="CA157" s="113"/>
      <c r="CB157" s="113"/>
      <c r="CC157" s="113"/>
      <c r="CD157" s="113"/>
      <c r="CE157" s="113"/>
      <c r="CF157" s="113"/>
      <c r="CG157" s="113"/>
      <c r="CH157" s="113"/>
      <c r="CI157" s="113"/>
      <c r="CJ157" s="113"/>
      <c r="CK157" s="113"/>
    </row>
    <row r="158" spans="1:89" s="131" customFormat="1">
      <c r="A158" s="129">
        <f>'PENGGABUNGAN AKTIVITAS'!A157</f>
        <v>155</v>
      </c>
      <c r="B158" s="129" t="str">
        <f>'PENGGABUNGAN AKTIVITAS'!B157</f>
        <v>[3] Tutor KKP Case 2</v>
      </c>
      <c r="C158" s="129" t="str">
        <f>'PENGGABUNGAN AKTIVITAS'!C157</f>
        <v>P127</v>
      </c>
      <c r="D158" s="129" t="str">
        <f>'PENGGABUNGAN AKTIVITAS'!D157</f>
        <v>UA3</v>
      </c>
      <c r="E158" s="129">
        <f>'PENGGABUNGAN AKTIVITAS'!E157</f>
        <v>9</v>
      </c>
      <c r="F158" s="129">
        <f>'PENGGABUNGAN AKTIVITAS'!F157</f>
        <v>221</v>
      </c>
      <c r="G158" s="130">
        <f t="shared" si="14"/>
        <v>1989</v>
      </c>
      <c r="H158" s="120">
        <f>(G158/$G$381)*'REKAP BTL'!$C$14</f>
        <v>86997056.190488413</v>
      </c>
      <c r="I158" s="129"/>
      <c r="J158" s="129"/>
      <c r="K158" s="129"/>
      <c r="L158" s="129"/>
      <c r="M158" s="129"/>
      <c r="N158" s="129"/>
      <c r="O158" s="129"/>
      <c r="P158" s="129"/>
      <c r="Q158" s="129"/>
      <c r="R158" s="120">
        <f t="shared" si="15"/>
        <v>1839560.3943987465</v>
      </c>
      <c r="S158" s="120">
        <f t="shared" si="16"/>
        <v>1839560.3943987465</v>
      </c>
      <c r="T158" s="120">
        <f t="shared" si="17"/>
        <v>1839560.3943987465</v>
      </c>
      <c r="U158" s="120">
        <f t="shared" si="18"/>
        <v>1839560.3943987465</v>
      </c>
      <c r="V158" s="129"/>
      <c r="W158" s="129"/>
      <c r="X158" s="129"/>
      <c r="Y158" s="129"/>
      <c r="Z158" s="129"/>
      <c r="AA158" s="129"/>
      <c r="AB158" s="129"/>
      <c r="AC158" s="129"/>
      <c r="AD158" s="129"/>
      <c r="AE158" s="129"/>
      <c r="AF158" s="129"/>
      <c r="AG158" s="129"/>
      <c r="AH158" s="129"/>
      <c r="AI158" s="129"/>
      <c r="AJ158" s="129"/>
      <c r="AK158" s="129"/>
      <c r="AL158" s="119">
        <f t="shared" si="13"/>
        <v>7358241.5775949862</v>
      </c>
      <c r="AM158" s="119">
        <f t="shared" si="19"/>
        <v>171121.89715337177</v>
      </c>
      <c r="AN158" s="113"/>
      <c r="AO158" s="113"/>
      <c r="AP158" s="113"/>
      <c r="AQ158" s="113"/>
      <c r="AR158" s="113"/>
      <c r="AS158" s="113"/>
      <c r="AT158" s="113"/>
      <c r="AU158" s="113"/>
      <c r="AV158" s="113"/>
      <c r="AW158" s="113"/>
      <c r="AX158" s="113"/>
      <c r="AY158" s="113"/>
      <c r="AZ158" s="113"/>
      <c r="BA158" s="113"/>
      <c r="BB158" s="113"/>
      <c r="BC158" s="113"/>
      <c r="BD158" s="113"/>
      <c r="BE158" s="113"/>
      <c r="BF158" s="113"/>
      <c r="BG158" s="113"/>
      <c r="BH158" s="113"/>
      <c r="BI158" s="113"/>
      <c r="BJ158" s="113"/>
      <c r="BK158" s="113"/>
      <c r="BL158" s="113"/>
      <c r="BM158" s="113"/>
      <c r="BN158" s="113"/>
      <c r="BO158" s="113"/>
      <c r="BP158" s="113"/>
      <c r="BQ158" s="113"/>
      <c r="BR158" s="113"/>
      <c r="BS158" s="113"/>
      <c r="BT158" s="113"/>
      <c r="BU158" s="113"/>
      <c r="BV158" s="113"/>
      <c r="BW158" s="113"/>
      <c r="BX158" s="113"/>
      <c r="BY158" s="113"/>
      <c r="BZ158" s="113"/>
      <c r="CA158" s="113"/>
      <c r="CB158" s="113"/>
      <c r="CC158" s="113"/>
      <c r="CD158" s="113"/>
      <c r="CE158" s="113"/>
      <c r="CF158" s="113"/>
      <c r="CG158" s="113"/>
      <c r="CH158" s="113"/>
      <c r="CI158" s="113"/>
      <c r="CJ158" s="113"/>
      <c r="CK158" s="113"/>
    </row>
    <row r="159" spans="1:89" s="131" customFormat="1">
      <c r="A159" s="129">
        <f>'PENGGABUNGAN AKTIVITAS'!A158</f>
        <v>156</v>
      </c>
      <c r="B159" s="129" t="str">
        <f>'PENGGABUNGAN AKTIVITAS'!B158</f>
        <v>[3] Tutor KKP Case 3</v>
      </c>
      <c r="C159" s="129" t="str">
        <f>'PENGGABUNGAN AKTIVITAS'!C158</f>
        <v>P128</v>
      </c>
      <c r="D159" s="129" t="str">
        <f>'PENGGABUNGAN AKTIVITAS'!D158</f>
        <v>UA3</v>
      </c>
      <c r="E159" s="129">
        <f>'PENGGABUNGAN AKTIVITAS'!E158</f>
        <v>9</v>
      </c>
      <c r="F159" s="129">
        <f>'PENGGABUNGAN AKTIVITAS'!F158</f>
        <v>221</v>
      </c>
      <c r="G159" s="130">
        <f t="shared" si="14"/>
        <v>1989</v>
      </c>
      <c r="H159" s="120">
        <f>(G159/$G$381)*'REKAP BTL'!$C$14</f>
        <v>86997056.190488413</v>
      </c>
      <c r="I159" s="129"/>
      <c r="J159" s="129"/>
      <c r="K159" s="129"/>
      <c r="L159" s="129"/>
      <c r="M159" s="129"/>
      <c r="N159" s="129"/>
      <c r="O159" s="129"/>
      <c r="P159" s="129"/>
      <c r="Q159" s="129"/>
      <c r="R159" s="120">
        <f t="shared" si="15"/>
        <v>1839560.3943987465</v>
      </c>
      <c r="S159" s="120">
        <f t="shared" si="16"/>
        <v>1839560.3943987465</v>
      </c>
      <c r="T159" s="120">
        <f t="shared" si="17"/>
        <v>1839560.3943987465</v>
      </c>
      <c r="U159" s="120">
        <f t="shared" si="18"/>
        <v>1839560.3943987465</v>
      </c>
      <c r="V159" s="129"/>
      <c r="W159" s="129"/>
      <c r="X159" s="129"/>
      <c r="Y159" s="129"/>
      <c r="Z159" s="129"/>
      <c r="AA159" s="129"/>
      <c r="AB159" s="129"/>
      <c r="AC159" s="129"/>
      <c r="AD159" s="129"/>
      <c r="AE159" s="129"/>
      <c r="AF159" s="129"/>
      <c r="AG159" s="129"/>
      <c r="AH159" s="129"/>
      <c r="AI159" s="129"/>
      <c r="AJ159" s="129"/>
      <c r="AK159" s="129"/>
      <c r="AL159" s="119">
        <f t="shared" si="13"/>
        <v>7358241.5775949862</v>
      </c>
      <c r="AM159" s="119">
        <f t="shared" si="19"/>
        <v>171121.89715337177</v>
      </c>
      <c r="AN159" s="113"/>
      <c r="AO159" s="113"/>
      <c r="AP159" s="113"/>
      <c r="AQ159" s="113"/>
      <c r="AR159" s="113"/>
      <c r="AS159" s="113"/>
      <c r="AT159" s="113"/>
      <c r="AU159" s="113"/>
      <c r="AV159" s="113"/>
      <c r="AW159" s="113"/>
      <c r="AX159" s="113"/>
      <c r="AY159" s="113"/>
      <c r="AZ159" s="113"/>
      <c r="BA159" s="113"/>
      <c r="BB159" s="113"/>
      <c r="BC159" s="113"/>
      <c r="BD159" s="113"/>
      <c r="BE159" s="113"/>
      <c r="BF159" s="113"/>
      <c r="BG159" s="113"/>
      <c r="BH159" s="113"/>
      <c r="BI159" s="113"/>
      <c r="BJ159" s="113"/>
      <c r="BK159" s="113"/>
      <c r="BL159" s="113"/>
      <c r="BM159" s="113"/>
      <c r="BN159" s="113"/>
      <c r="BO159" s="113"/>
      <c r="BP159" s="113"/>
      <c r="BQ159" s="113"/>
      <c r="BR159" s="113"/>
      <c r="BS159" s="113"/>
      <c r="BT159" s="113"/>
      <c r="BU159" s="113"/>
      <c r="BV159" s="113"/>
      <c r="BW159" s="113"/>
      <c r="BX159" s="113"/>
      <c r="BY159" s="113"/>
      <c r="BZ159" s="113"/>
      <c r="CA159" s="113"/>
      <c r="CB159" s="113"/>
      <c r="CC159" s="113"/>
      <c r="CD159" s="113"/>
      <c r="CE159" s="113"/>
      <c r="CF159" s="113"/>
      <c r="CG159" s="113"/>
      <c r="CH159" s="113"/>
      <c r="CI159" s="113"/>
      <c r="CJ159" s="113"/>
      <c r="CK159" s="113"/>
    </row>
    <row r="160" spans="1:89" s="131" customFormat="1">
      <c r="A160" s="129">
        <f>'PENGGABUNGAN AKTIVITAS'!A159</f>
        <v>157</v>
      </c>
      <c r="B160" s="129" t="str">
        <f>'PENGGABUNGAN AKTIVITAS'!B159</f>
        <v>[3] Kunjungan Lapangan</v>
      </c>
      <c r="C160" s="129" t="str">
        <f>'PENGGABUNGAN AKTIVITAS'!C159</f>
        <v>P129</v>
      </c>
      <c r="D160" s="129" t="str">
        <f>'PENGGABUNGAN AKTIVITAS'!D159</f>
        <v>UA3</v>
      </c>
      <c r="E160" s="129">
        <f>'PENGGABUNGAN AKTIVITAS'!E159</f>
        <v>8</v>
      </c>
      <c r="F160" s="129">
        <f>'PENGGABUNGAN AKTIVITAS'!F159</f>
        <v>221</v>
      </c>
      <c r="G160" s="130">
        <f t="shared" si="14"/>
        <v>1768</v>
      </c>
      <c r="H160" s="120">
        <f>(G160/$G$381)*'REKAP BTL'!$C$14</f>
        <v>77330716.613767475</v>
      </c>
      <c r="I160" s="129"/>
      <c r="J160" s="129"/>
      <c r="K160" s="129"/>
      <c r="L160" s="129"/>
      <c r="M160" s="129"/>
      <c r="N160" s="129"/>
      <c r="O160" s="129"/>
      <c r="P160" s="129"/>
      <c r="Q160" s="129"/>
      <c r="R160" s="120">
        <f t="shared" si="15"/>
        <v>1635164.7950211081</v>
      </c>
      <c r="S160" s="120">
        <f t="shared" si="16"/>
        <v>1635164.7950211081</v>
      </c>
      <c r="T160" s="120">
        <f t="shared" si="17"/>
        <v>1635164.7950211081</v>
      </c>
      <c r="U160" s="120">
        <f t="shared" si="18"/>
        <v>1635164.7950211081</v>
      </c>
      <c r="V160" s="129"/>
      <c r="W160" s="129"/>
      <c r="X160" s="129"/>
      <c r="Y160" s="129"/>
      <c r="Z160" s="129"/>
      <c r="AA160" s="129"/>
      <c r="AB160" s="129"/>
      <c r="AC160" s="129"/>
      <c r="AD160" s="129"/>
      <c r="AE160" s="129"/>
      <c r="AF160" s="129"/>
      <c r="AG160" s="129"/>
      <c r="AH160" s="129"/>
      <c r="AI160" s="129"/>
      <c r="AJ160" s="129"/>
      <c r="AK160" s="129"/>
      <c r="AL160" s="119">
        <f t="shared" si="13"/>
        <v>6540659.1800844325</v>
      </c>
      <c r="AM160" s="119">
        <f t="shared" si="19"/>
        <v>152108.35302521937</v>
      </c>
      <c r="AN160" s="113"/>
      <c r="AO160" s="113"/>
      <c r="AP160" s="113"/>
      <c r="AQ160" s="113"/>
      <c r="AR160" s="113"/>
      <c r="AS160" s="113"/>
      <c r="AT160" s="113"/>
      <c r="AU160" s="113"/>
      <c r="AV160" s="113"/>
      <c r="AW160" s="113"/>
      <c r="AX160" s="113"/>
      <c r="AY160" s="113"/>
      <c r="AZ160" s="113"/>
      <c r="BA160" s="113"/>
      <c r="BB160" s="113"/>
      <c r="BC160" s="113"/>
      <c r="BD160" s="113"/>
      <c r="BE160" s="113"/>
      <c r="BF160" s="113"/>
      <c r="BG160" s="113"/>
      <c r="BH160" s="113"/>
      <c r="BI160" s="113"/>
      <c r="BJ160" s="113"/>
      <c r="BK160" s="113"/>
      <c r="BL160" s="113"/>
      <c r="BM160" s="113"/>
      <c r="BN160" s="113"/>
      <c r="BO160" s="113"/>
      <c r="BP160" s="113"/>
      <c r="BQ160" s="113"/>
      <c r="BR160" s="113"/>
      <c r="BS160" s="113"/>
      <c r="BT160" s="113"/>
      <c r="BU160" s="113"/>
      <c r="BV160" s="113"/>
      <c r="BW160" s="113"/>
      <c r="BX160" s="113"/>
      <c r="BY160" s="113"/>
      <c r="BZ160" s="113"/>
      <c r="CA160" s="113"/>
      <c r="CB160" s="113"/>
      <c r="CC160" s="113"/>
      <c r="CD160" s="113"/>
      <c r="CE160" s="113"/>
      <c r="CF160" s="113"/>
      <c r="CG160" s="113"/>
      <c r="CH160" s="113"/>
      <c r="CI160" s="113"/>
      <c r="CJ160" s="113"/>
      <c r="CK160" s="113"/>
    </row>
    <row r="161" spans="1:89" s="131" customFormat="1">
      <c r="A161" s="129">
        <f>'PENGGABUNGAN AKTIVITAS'!A160</f>
        <v>158</v>
      </c>
      <c r="B161" s="129" t="str">
        <f>'PENGGABUNGAN AKTIVITAS'!B160</f>
        <v>[3] Kuliah BHK</v>
      </c>
      <c r="C161" s="129" t="str">
        <f>'PENGGABUNGAN AKTIVITAS'!C160</f>
        <v>P130</v>
      </c>
      <c r="D161" s="129" t="str">
        <f>'PENGGABUNGAN AKTIVITAS'!D160</f>
        <v>UA3</v>
      </c>
      <c r="E161" s="129">
        <f>'PENGGABUNGAN AKTIVITAS'!E160</f>
        <v>28</v>
      </c>
      <c r="F161" s="129">
        <f>'PENGGABUNGAN AKTIVITAS'!F160</f>
        <v>221</v>
      </c>
      <c r="G161" s="130">
        <f t="shared" si="14"/>
        <v>6188</v>
      </c>
      <c r="H161" s="120">
        <f>(G161/$G$381)*'REKAP BTL'!$C$14</f>
        <v>270657508.14818621</v>
      </c>
      <c r="I161" s="129"/>
      <c r="J161" s="129"/>
      <c r="K161" s="129"/>
      <c r="L161" s="129"/>
      <c r="M161" s="129"/>
      <c r="N161" s="129"/>
      <c r="O161" s="129"/>
      <c r="P161" s="129"/>
      <c r="Q161" s="129"/>
      <c r="R161" s="120">
        <f t="shared" si="15"/>
        <v>5723076.7825738788</v>
      </c>
      <c r="S161" s="120">
        <f t="shared" si="16"/>
        <v>5723076.7825738788</v>
      </c>
      <c r="T161" s="120">
        <f t="shared" si="17"/>
        <v>5723076.7825738788</v>
      </c>
      <c r="U161" s="120">
        <f t="shared" si="18"/>
        <v>5723076.7825738788</v>
      </c>
      <c r="V161" s="129"/>
      <c r="W161" s="129"/>
      <c r="X161" s="129"/>
      <c r="Y161" s="129"/>
      <c r="Z161" s="129"/>
      <c r="AA161" s="129"/>
      <c r="AB161" s="129"/>
      <c r="AC161" s="129"/>
      <c r="AD161" s="129"/>
      <c r="AE161" s="129"/>
      <c r="AF161" s="129"/>
      <c r="AG161" s="129"/>
      <c r="AH161" s="129"/>
      <c r="AI161" s="129"/>
      <c r="AJ161" s="129"/>
      <c r="AK161" s="129"/>
      <c r="AL161" s="119">
        <f t="shared" ref="AL161:AL224" si="20">SUM(J161:AK161)</f>
        <v>22892307.130295515</v>
      </c>
      <c r="AM161" s="119">
        <f t="shared" si="19"/>
        <v>532379.23558826779</v>
      </c>
      <c r="AN161" s="113"/>
      <c r="AO161" s="113"/>
      <c r="AP161" s="113"/>
      <c r="AQ161" s="113"/>
      <c r="AR161" s="113"/>
      <c r="AS161" s="113"/>
      <c r="AT161" s="113"/>
      <c r="AU161" s="113"/>
      <c r="AV161" s="113"/>
      <c r="AW161" s="113"/>
      <c r="AX161" s="113"/>
      <c r="AY161" s="113"/>
      <c r="AZ161" s="113"/>
      <c r="BA161" s="113"/>
      <c r="BB161" s="113"/>
      <c r="BC161" s="113"/>
      <c r="BD161" s="113"/>
      <c r="BE161" s="113"/>
      <c r="BF161" s="113"/>
      <c r="BG161" s="113"/>
      <c r="BH161" s="113"/>
      <c r="BI161" s="113"/>
      <c r="BJ161" s="113"/>
      <c r="BK161" s="113"/>
      <c r="BL161" s="113"/>
      <c r="BM161" s="113"/>
      <c r="BN161" s="113"/>
      <c r="BO161" s="113"/>
      <c r="BP161" s="113"/>
      <c r="BQ161" s="113"/>
      <c r="BR161" s="113"/>
      <c r="BS161" s="113"/>
      <c r="BT161" s="113"/>
      <c r="BU161" s="113"/>
      <c r="BV161" s="113"/>
      <c r="BW161" s="113"/>
      <c r="BX161" s="113"/>
      <c r="BY161" s="113"/>
      <c r="BZ161" s="113"/>
      <c r="CA161" s="113"/>
      <c r="CB161" s="113"/>
      <c r="CC161" s="113"/>
      <c r="CD161" s="113"/>
      <c r="CE161" s="113"/>
      <c r="CF161" s="113"/>
      <c r="CG161" s="113"/>
      <c r="CH161" s="113"/>
      <c r="CI161" s="113"/>
      <c r="CJ161" s="113"/>
      <c r="CK161" s="113"/>
    </row>
    <row r="162" spans="1:89" s="131" customFormat="1">
      <c r="A162" s="129">
        <f>'PENGGABUNGAN AKTIVITAS'!A161</f>
        <v>159</v>
      </c>
      <c r="B162" s="129" t="str">
        <f>'PENGGABUNGAN AKTIVITAS'!B161</f>
        <v>[3] Tramed Phungsi Vena</v>
      </c>
      <c r="C162" s="129" t="str">
        <f>'PENGGABUNGAN AKTIVITAS'!C161</f>
        <v>P131</v>
      </c>
      <c r="D162" s="129" t="str">
        <f>'PENGGABUNGAN AKTIVITAS'!D161</f>
        <v>UA3</v>
      </c>
      <c r="E162" s="129">
        <f>'PENGGABUNGAN AKTIVITAS'!E161</f>
        <v>3</v>
      </c>
      <c r="F162" s="129">
        <f>'PENGGABUNGAN AKTIVITAS'!F161</f>
        <v>221</v>
      </c>
      <c r="G162" s="130">
        <f t="shared" si="14"/>
        <v>663</v>
      </c>
      <c r="H162" s="120">
        <f>(G162/$G$381)*'REKAP BTL'!$C$14</f>
        <v>28999018.730162803</v>
      </c>
      <c r="I162" s="129"/>
      <c r="J162" s="129"/>
      <c r="K162" s="129"/>
      <c r="L162" s="129"/>
      <c r="M162" s="129"/>
      <c r="N162" s="129"/>
      <c r="O162" s="129"/>
      <c r="P162" s="129"/>
      <c r="Q162" s="129"/>
      <c r="R162" s="120">
        <f t="shared" si="15"/>
        <v>613186.79813291552</v>
      </c>
      <c r="S162" s="120">
        <f t="shared" si="16"/>
        <v>613186.79813291552</v>
      </c>
      <c r="T162" s="120">
        <f t="shared" si="17"/>
        <v>613186.79813291552</v>
      </c>
      <c r="U162" s="120">
        <f t="shared" si="18"/>
        <v>613186.79813291552</v>
      </c>
      <c r="V162" s="129"/>
      <c r="W162" s="129"/>
      <c r="X162" s="129"/>
      <c r="Y162" s="129"/>
      <c r="Z162" s="129"/>
      <c r="AA162" s="129"/>
      <c r="AB162" s="129"/>
      <c r="AC162" s="129"/>
      <c r="AD162" s="129"/>
      <c r="AE162" s="129"/>
      <c r="AF162" s="129"/>
      <c r="AG162" s="129"/>
      <c r="AH162" s="129"/>
      <c r="AI162" s="129"/>
      <c r="AJ162" s="129"/>
      <c r="AK162" s="129"/>
      <c r="AL162" s="119">
        <f t="shared" si="20"/>
        <v>2452747.1925316621</v>
      </c>
      <c r="AM162" s="119">
        <f t="shared" si="19"/>
        <v>57040.632384457254</v>
      </c>
      <c r="AN162" s="113"/>
      <c r="AO162" s="113"/>
      <c r="AP162" s="113"/>
      <c r="AQ162" s="113"/>
      <c r="AR162" s="113"/>
      <c r="AS162" s="113"/>
      <c r="AT162" s="113"/>
      <c r="AU162" s="113"/>
      <c r="AV162" s="113"/>
      <c r="AW162" s="113"/>
      <c r="AX162" s="113"/>
      <c r="AY162" s="113"/>
      <c r="AZ162" s="113"/>
      <c r="BA162" s="113"/>
      <c r="BB162" s="113"/>
      <c r="BC162" s="113"/>
      <c r="BD162" s="113"/>
      <c r="BE162" s="113"/>
      <c r="BF162" s="113"/>
      <c r="BG162" s="113"/>
      <c r="BH162" s="113"/>
      <c r="BI162" s="113"/>
      <c r="BJ162" s="113"/>
      <c r="BK162" s="113"/>
      <c r="BL162" s="113"/>
      <c r="BM162" s="113"/>
      <c r="BN162" s="113"/>
      <c r="BO162" s="113"/>
      <c r="BP162" s="113"/>
      <c r="BQ162" s="113"/>
      <c r="BR162" s="113"/>
      <c r="BS162" s="113"/>
      <c r="BT162" s="113"/>
      <c r="BU162" s="113"/>
      <c r="BV162" s="113"/>
      <c r="BW162" s="113"/>
      <c r="BX162" s="113"/>
      <c r="BY162" s="113"/>
      <c r="BZ162" s="113"/>
      <c r="CA162" s="113"/>
      <c r="CB162" s="113"/>
      <c r="CC162" s="113"/>
      <c r="CD162" s="113"/>
      <c r="CE162" s="113"/>
      <c r="CF162" s="113"/>
      <c r="CG162" s="113"/>
      <c r="CH162" s="113"/>
      <c r="CI162" s="113"/>
      <c r="CJ162" s="113"/>
      <c r="CK162" s="113"/>
    </row>
    <row r="163" spans="1:89" s="131" customFormat="1">
      <c r="A163" s="129">
        <f>'PENGGABUNGAN AKTIVITAS'!A162</f>
        <v>160</v>
      </c>
      <c r="B163" s="129" t="str">
        <f>'PENGGABUNGAN AKTIVITAS'!B162</f>
        <v>[3] Tramed Pasang Infus</v>
      </c>
      <c r="C163" s="129" t="str">
        <f>'PENGGABUNGAN AKTIVITAS'!C162</f>
        <v>P132</v>
      </c>
      <c r="D163" s="129" t="str">
        <f>'PENGGABUNGAN AKTIVITAS'!D162</f>
        <v>UA3</v>
      </c>
      <c r="E163" s="129">
        <f>'PENGGABUNGAN AKTIVITAS'!E162</f>
        <v>3</v>
      </c>
      <c r="F163" s="129">
        <f>'PENGGABUNGAN AKTIVITAS'!F162</f>
        <v>221</v>
      </c>
      <c r="G163" s="130">
        <f t="shared" si="14"/>
        <v>663</v>
      </c>
      <c r="H163" s="120">
        <f>(G163/$G$381)*'REKAP BTL'!$C$14</f>
        <v>28999018.730162803</v>
      </c>
      <c r="I163" s="129"/>
      <c r="J163" s="129"/>
      <c r="K163" s="129"/>
      <c r="L163" s="129"/>
      <c r="M163" s="129"/>
      <c r="N163" s="129"/>
      <c r="O163" s="129"/>
      <c r="P163" s="129"/>
      <c r="Q163" s="129"/>
      <c r="R163" s="120">
        <f t="shared" si="15"/>
        <v>613186.79813291552</v>
      </c>
      <c r="S163" s="120">
        <f t="shared" si="16"/>
        <v>613186.79813291552</v>
      </c>
      <c r="T163" s="120">
        <f t="shared" si="17"/>
        <v>613186.79813291552</v>
      </c>
      <c r="U163" s="120">
        <f t="shared" si="18"/>
        <v>613186.79813291552</v>
      </c>
      <c r="V163" s="129"/>
      <c r="W163" s="129"/>
      <c r="X163" s="129"/>
      <c r="Y163" s="129"/>
      <c r="Z163" s="129"/>
      <c r="AA163" s="129"/>
      <c r="AB163" s="129"/>
      <c r="AC163" s="129"/>
      <c r="AD163" s="129"/>
      <c r="AE163" s="129"/>
      <c r="AF163" s="129"/>
      <c r="AG163" s="129"/>
      <c r="AH163" s="129"/>
      <c r="AI163" s="129"/>
      <c r="AJ163" s="129"/>
      <c r="AK163" s="129"/>
      <c r="AL163" s="119">
        <f t="shared" si="20"/>
        <v>2452747.1925316621</v>
      </c>
      <c r="AM163" s="119">
        <f t="shared" si="19"/>
        <v>57040.632384457254</v>
      </c>
      <c r="AN163" s="113"/>
      <c r="AO163" s="113"/>
      <c r="AP163" s="113"/>
      <c r="AQ163" s="113"/>
      <c r="AR163" s="113"/>
      <c r="AS163" s="113"/>
      <c r="AT163" s="113"/>
      <c r="AU163" s="113"/>
      <c r="AV163" s="113"/>
      <c r="AW163" s="113"/>
      <c r="AX163" s="113"/>
      <c r="AY163" s="113"/>
      <c r="AZ163" s="113"/>
      <c r="BA163" s="113"/>
      <c r="BB163" s="113"/>
      <c r="BC163" s="113"/>
      <c r="BD163" s="113"/>
      <c r="BE163" s="113"/>
      <c r="BF163" s="113"/>
      <c r="BG163" s="113"/>
      <c r="BH163" s="113"/>
      <c r="BI163" s="113"/>
      <c r="BJ163" s="113"/>
      <c r="BK163" s="113"/>
      <c r="BL163" s="113"/>
      <c r="BM163" s="113"/>
      <c r="BN163" s="113"/>
      <c r="BO163" s="113"/>
      <c r="BP163" s="113"/>
      <c r="BQ163" s="113"/>
      <c r="BR163" s="113"/>
      <c r="BS163" s="113"/>
      <c r="BT163" s="113"/>
      <c r="BU163" s="113"/>
      <c r="BV163" s="113"/>
      <c r="BW163" s="113"/>
      <c r="BX163" s="113"/>
      <c r="BY163" s="113"/>
      <c r="BZ163" s="113"/>
      <c r="CA163" s="113"/>
      <c r="CB163" s="113"/>
      <c r="CC163" s="113"/>
      <c r="CD163" s="113"/>
      <c r="CE163" s="113"/>
      <c r="CF163" s="113"/>
      <c r="CG163" s="113"/>
      <c r="CH163" s="113"/>
      <c r="CI163" s="113"/>
      <c r="CJ163" s="113"/>
      <c r="CK163" s="113"/>
    </row>
    <row r="164" spans="1:89" s="131" customFormat="1">
      <c r="A164" s="129">
        <f>'PENGGABUNGAN AKTIVITAS'!A163</f>
        <v>161</v>
      </c>
      <c r="B164" s="129" t="str">
        <f>'PENGGABUNGAN AKTIVITAS'!B163</f>
        <v>[3] Tramed Injeksi IM</v>
      </c>
      <c r="C164" s="129" t="str">
        <f>'PENGGABUNGAN AKTIVITAS'!C163</f>
        <v>P133</v>
      </c>
      <c r="D164" s="129" t="str">
        <f>'PENGGABUNGAN AKTIVITAS'!D163</f>
        <v>UA3</v>
      </c>
      <c r="E164" s="129">
        <f>'PENGGABUNGAN AKTIVITAS'!E163</f>
        <v>3</v>
      </c>
      <c r="F164" s="129">
        <f>'PENGGABUNGAN AKTIVITAS'!F163</f>
        <v>221</v>
      </c>
      <c r="G164" s="130">
        <f t="shared" si="14"/>
        <v>663</v>
      </c>
      <c r="H164" s="120">
        <f>(G164/$G$381)*'REKAP BTL'!$C$14</f>
        <v>28999018.730162803</v>
      </c>
      <c r="I164" s="129"/>
      <c r="J164" s="129"/>
      <c r="K164" s="129"/>
      <c r="L164" s="129"/>
      <c r="M164" s="129"/>
      <c r="N164" s="129"/>
      <c r="O164" s="129"/>
      <c r="P164" s="129"/>
      <c r="Q164" s="129"/>
      <c r="R164" s="120">
        <f t="shared" si="15"/>
        <v>613186.79813291552</v>
      </c>
      <c r="S164" s="120">
        <f t="shared" si="16"/>
        <v>613186.79813291552</v>
      </c>
      <c r="T164" s="120">
        <f t="shared" si="17"/>
        <v>613186.79813291552</v>
      </c>
      <c r="U164" s="120">
        <f t="shared" si="18"/>
        <v>613186.79813291552</v>
      </c>
      <c r="V164" s="129"/>
      <c r="W164" s="129"/>
      <c r="X164" s="129"/>
      <c r="Y164" s="129"/>
      <c r="Z164" s="129"/>
      <c r="AA164" s="129"/>
      <c r="AB164" s="129"/>
      <c r="AC164" s="129"/>
      <c r="AD164" s="129"/>
      <c r="AE164" s="129"/>
      <c r="AF164" s="129"/>
      <c r="AG164" s="129"/>
      <c r="AH164" s="129"/>
      <c r="AI164" s="129"/>
      <c r="AJ164" s="129"/>
      <c r="AK164" s="129"/>
      <c r="AL164" s="119">
        <f t="shared" si="20"/>
        <v>2452747.1925316621</v>
      </c>
      <c r="AM164" s="119">
        <f t="shared" si="19"/>
        <v>57040.632384457254</v>
      </c>
      <c r="AN164" s="113"/>
      <c r="AO164" s="113"/>
      <c r="AP164" s="113"/>
      <c r="AQ164" s="113"/>
      <c r="AR164" s="113"/>
      <c r="AS164" s="113"/>
      <c r="AT164" s="113"/>
      <c r="AU164" s="113"/>
      <c r="AV164" s="113"/>
      <c r="AW164" s="113"/>
      <c r="AX164" s="113"/>
      <c r="AY164" s="113"/>
      <c r="AZ164" s="113"/>
      <c r="BA164" s="113"/>
      <c r="BB164" s="113"/>
      <c r="BC164" s="113"/>
      <c r="BD164" s="113"/>
      <c r="BE164" s="113"/>
      <c r="BF164" s="113"/>
      <c r="BG164" s="113"/>
      <c r="BH164" s="113"/>
      <c r="BI164" s="113"/>
      <c r="BJ164" s="113"/>
      <c r="BK164" s="113"/>
      <c r="BL164" s="113"/>
      <c r="BM164" s="113"/>
      <c r="BN164" s="113"/>
      <c r="BO164" s="113"/>
      <c r="BP164" s="113"/>
      <c r="BQ164" s="113"/>
      <c r="BR164" s="113"/>
      <c r="BS164" s="113"/>
      <c r="BT164" s="113"/>
      <c r="BU164" s="113"/>
      <c r="BV164" s="113"/>
      <c r="BW164" s="113"/>
      <c r="BX164" s="113"/>
      <c r="BY164" s="113"/>
      <c r="BZ164" s="113"/>
      <c r="CA164" s="113"/>
      <c r="CB164" s="113"/>
      <c r="CC164" s="113"/>
      <c r="CD164" s="113"/>
      <c r="CE164" s="113"/>
      <c r="CF164" s="113"/>
      <c r="CG164" s="113"/>
      <c r="CH164" s="113"/>
      <c r="CI164" s="113"/>
      <c r="CJ164" s="113"/>
      <c r="CK164" s="113"/>
    </row>
    <row r="165" spans="1:89" s="131" customFormat="1">
      <c r="A165" s="129">
        <f>'PENGGABUNGAN AKTIVITAS'!A164</f>
        <v>162</v>
      </c>
      <c r="B165" s="129" t="str">
        <f>'PENGGABUNGAN AKTIVITAS'!B164</f>
        <v>[3] Tramed Kelenjar Limfe</v>
      </c>
      <c r="C165" s="129" t="str">
        <f>'PENGGABUNGAN AKTIVITAS'!C164</f>
        <v>P134</v>
      </c>
      <c r="D165" s="129" t="str">
        <f>'PENGGABUNGAN AKTIVITAS'!D164</f>
        <v>UA3</v>
      </c>
      <c r="E165" s="129">
        <f>'PENGGABUNGAN AKTIVITAS'!E164</f>
        <v>3</v>
      </c>
      <c r="F165" s="129">
        <f>'PENGGABUNGAN AKTIVITAS'!F164</f>
        <v>221</v>
      </c>
      <c r="G165" s="130">
        <f t="shared" si="14"/>
        <v>663</v>
      </c>
      <c r="H165" s="120">
        <f>(G165/$G$381)*'REKAP BTL'!$C$14</f>
        <v>28999018.730162803</v>
      </c>
      <c r="I165" s="129"/>
      <c r="J165" s="129"/>
      <c r="K165" s="129"/>
      <c r="L165" s="129"/>
      <c r="M165" s="129"/>
      <c r="N165" s="129"/>
      <c r="O165" s="129"/>
      <c r="P165" s="129"/>
      <c r="Q165" s="129"/>
      <c r="R165" s="120">
        <f t="shared" si="15"/>
        <v>613186.79813291552</v>
      </c>
      <c r="S165" s="120">
        <f t="shared" si="16"/>
        <v>613186.79813291552</v>
      </c>
      <c r="T165" s="120">
        <f t="shared" si="17"/>
        <v>613186.79813291552</v>
      </c>
      <c r="U165" s="120">
        <f t="shared" si="18"/>
        <v>613186.79813291552</v>
      </c>
      <c r="V165" s="129"/>
      <c r="W165" s="129"/>
      <c r="X165" s="129"/>
      <c r="Y165" s="129"/>
      <c r="Z165" s="129"/>
      <c r="AA165" s="129"/>
      <c r="AB165" s="129"/>
      <c r="AC165" s="129"/>
      <c r="AD165" s="129"/>
      <c r="AE165" s="129"/>
      <c r="AF165" s="129"/>
      <c r="AG165" s="129"/>
      <c r="AH165" s="129"/>
      <c r="AI165" s="129"/>
      <c r="AJ165" s="129"/>
      <c r="AK165" s="129"/>
      <c r="AL165" s="119">
        <f t="shared" si="20"/>
        <v>2452747.1925316621</v>
      </c>
      <c r="AM165" s="119">
        <f t="shared" si="19"/>
        <v>57040.632384457254</v>
      </c>
      <c r="AN165" s="113"/>
      <c r="AO165" s="113"/>
      <c r="AP165" s="113"/>
      <c r="AQ165" s="113"/>
      <c r="AR165" s="113"/>
      <c r="AS165" s="113"/>
      <c r="AT165" s="113"/>
      <c r="AU165" s="113"/>
      <c r="AV165" s="113"/>
      <c r="AW165" s="113"/>
      <c r="AX165" s="113"/>
      <c r="AY165" s="113"/>
      <c r="AZ165" s="113"/>
      <c r="BA165" s="113"/>
      <c r="BB165" s="113"/>
      <c r="BC165" s="113"/>
      <c r="BD165" s="113"/>
      <c r="BE165" s="113"/>
      <c r="BF165" s="113"/>
      <c r="BG165" s="113"/>
      <c r="BH165" s="113"/>
      <c r="BI165" s="113"/>
      <c r="BJ165" s="113"/>
      <c r="BK165" s="113"/>
      <c r="BL165" s="113"/>
      <c r="BM165" s="113"/>
      <c r="BN165" s="113"/>
      <c r="BO165" s="113"/>
      <c r="BP165" s="113"/>
      <c r="BQ165" s="113"/>
      <c r="BR165" s="113"/>
      <c r="BS165" s="113"/>
      <c r="BT165" s="113"/>
      <c r="BU165" s="113"/>
      <c r="BV165" s="113"/>
      <c r="BW165" s="113"/>
      <c r="BX165" s="113"/>
      <c r="BY165" s="113"/>
      <c r="BZ165" s="113"/>
      <c r="CA165" s="113"/>
      <c r="CB165" s="113"/>
      <c r="CC165" s="113"/>
      <c r="CD165" s="113"/>
      <c r="CE165" s="113"/>
      <c r="CF165" s="113"/>
      <c r="CG165" s="113"/>
      <c r="CH165" s="113"/>
      <c r="CI165" s="113"/>
      <c r="CJ165" s="113"/>
      <c r="CK165" s="113"/>
    </row>
    <row r="166" spans="1:89" s="131" customFormat="1">
      <c r="A166" s="129">
        <f>'PENGGABUNGAN AKTIVITAS'!A165</f>
        <v>163</v>
      </c>
      <c r="B166" s="129" t="str">
        <f>'PENGGABUNGAN AKTIVITAS'!B165</f>
        <v>[3] Tramed Suturing</v>
      </c>
      <c r="C166" s="129" t="str">
        <f>'PENGGABUNGAN AKTIVITAS'!C165</f>
        <v>P135</v>
      </c>
      <c r="D166" s="129" t="str">
        <f>'PENGGABUNGAN AKTIVITAS'!D165</f>
        <v>UA3</v>
      </c>
      <c r="E166" s="129">
        <f>'PENGGABUNGAN AKTIVITAS'!E165</f>
        <v>3</v>
      </c>
      <c r="F166" s="129">
        <f>'PENGGABUNGAN AKTIVITAS'!F165</f>
        <v>221</v>
      </c>
      <c r="G166" s="130">
        <f t="shared" si="14"/>
        <v>663</v>
      </c>
      <c r="H166" s="120">
        <f>(G166/$G$381)*'REKAP BTL'!$C$14</f>
        <v>28999018.730162803</v>
      </c>
      <c r="I166" s="129"/>
      <c r="J166" s="129"/>
      <c r="K166" s="129"/>
      <c r="L166" s="129"/>
      <c r="M166" s="129"/>
      <c r="N166" s="129"/>
      <c r="O166" s="129"/>
      <c r="P166" s="129"/>
      <c r="Q166" s="129"/>
      <c r="R166" s="120">
        <f t="shared" si="15"/>
        <v>613186.79813291552</v>
      </c>
      <c r="S166" s="120">
        <f t="shared" si="16"/>
        <v>613186.79813291552</v>
      </c>
      <c r="T166" s="120">
        <f t="shared" si="17"/>
        <v>613186.79813291552</v>
      </c>
      <c r="U166" s="120">
        <f t="shared" si="18"/>
        <v>613186.79813291552</v>
      </c>
      <c r="V166" s="129"/>
      <c r="W166" s="129"/>
      <c r="X166" s="129"/>
      <c r="Y166" s="129"/>
      <c r="Z166" s="129"/>
      <c r="AA166" s="129"/>
      <c r="AB166" s="129"/>
      <c r="AC166" s="129"/>
      <c r="AD166" s="129"/>
      <c r="AE166" s="129"/>
      <c r="AF166" s="129"/>
      <c r="AG166" s="129"/>
      <c r="AH166" s="129"/>
      <c r="AI166" s="129"/>
      <c r="AJ166" s="129"/>
      <c r="AK166" s="129"/>
      <c r="AL166" s="119">
        <f t="shared" si="20"/>
        <v>2452747.1925316621</v>
      </c>
      <c r="AM166" s="119">
        <f t="shared" si="19"/>
        <v>57040.632384457254</v>
      </c>
      <c r="AN166" s="113"/>
      <c r="AO166" s="113"/>
      <c r="AP166" s="113"/>
      <c r="AQ166" s="113"/>
      <c r="AR166" s="113"/>
      <c r="AS166" s="113"/>
      <c r="AT166" s="113"/>
      <c r="AU166" s="113"/>
      <c r="AV166" s="113"/>
      <c r="AW166" s="113"/>
      <c r="AX166" s="113"/>
      <c r="AY166" s="113"/>
      <c r="AZ166" s="113"/>
      <c r="BA166" s="113"/>
      <c r="BB166" s="113"/>
      <c r="BC166" s="113"/>
      <c r="BD166" s="113"/>
      <c r="BE166" s="113"/>
      <c r="BF166" s="113"/>
      <c r="BG166" s="113"/>
      <c r="BH166" s="113"/>
      <c r="BI166" s="113"/>
      <c r="BJ166" s="113"/>
      <c r="BK166" s="113"/>
      <c r="BL166" s="113"/>
      <c r="BM166" s="113"/>
      <c r="BN166" s="113"/>
      <c r="BO166" s="113"/>
      <c r="BP166" s="113"/>
      <c r="BQ166" s="113"/>
      <c r="BR166" s="113"/>
      <c r="BS166" s="113"/>
      <c r="BT166" s="113"/>
      <c r="BU166" s="113"/>
      <c r="BV166" s="113"/>
      <c r="BW166" s="113"/>
      <c r="BX166" s="113"/>
      <c r="BY166" s="113"/>
      <c r="BZ166" s="113"/>
      <c r="CA166" s="113"/>
      <c r="CB166" s="113"/>
      <c r="CC166" s="113"/>
      <c r="CD166" s="113"/>
      <c r="CE166" s="113"/>
      <c r="CF166" s="113"/>
      <c r="CG166" s="113"/>
      <c r="CH166" s="113"/>
      <c r="CI166" s="113"/>
      <c r="CJ166" s="113"/>
      <c r="CK166" s="113"/>
    </row>
    <row r="167" spans="1:89" s="131" customFormat="1">
      <c r="A167" s="129">
        <f>'PENGGABUNGAN AKTIVITAS'!A166</f>
        <v>164</v>
      </c>
      <c r="B167" s="129" t="str">
        <f>'PENGGABUNGAN AKTIVITAS'!B166</f>
        <v>[3] Tramed Ekstrimitas Atas</v>
      </c>
      <c r="C167" s="129" t="str">
        <f>'PENGGABUNGAN AKTIVITAS'!C166</f>
        <v>P136</v>
      </c>
      <c r="D167" s="129" t="str">
        <f>'PENGGABUNGAN AKTIVITAS'!D166</f>
        <v>UA3</v>
      </c>
      <c r="E167" s="129">
        <f>'PENGGABUNGAN AKTIVITAS'!E166</f>
        <v>3</v>
      </c>
      <c r="F167" s="129">
        <f>'PENGGABUNGAN AKTIVITAS'!F166</f>
        <v>221</v>
      </c>
      <c r="G167" s="130">
        <f t="shared" si="14"/>
        <v>663</v>
      </c>
      <c r="H167" s="120">
        <f>(G167/$G$381)*'REKAP BTL'!$C$14</f>
        <v>28999018.730162803</v>
      </c>
      <c r="I167" s="129"/>
      <c r="J167" s="129"/>
      <c r="K167" s="129"/>
      <c r="L167" s="129"/>
      <c r="M167" s="129"/>
      <c r="N167" s="129"/>
      <c r="O167" s="129"/>
      <c r="P167" s="129"/>
      <c r="Q167" s="129"/>
      <c r="R167" s="120">
        <f t="shared" si="15"/>
        <v>613186.79813291552</v>
      </c>
      <c r="S167" s="120">
        <f t="shared" si="16"/>
        <v>613186.79813291552</v>
      </c>
      <c r="T167" s="120">
        <f t="shared" si="17"/>
        <v>613186.79813291552</v>
      </c>
      <c r="U167" s="120">
        <f t="shared" si="18"/>
        <v>613186.79813291552</v>
      </c>
      <c r="V167" s="129"/>
      <c r="W167" s="129"/>
      <c r="X167" s="129"/>
      <c r="Y167" s="129"/>
      <c r="Z167" s="129"/>
      <c r="AA167" s="129"/>
      <c r="AB167" s="129"/>
      <c r="AC167" s="129"/>
      <c r="AD167" s="129"/>
      <c r="AE167" s="129"/>
      <c r="AF167" s="129"/>
      <c r="AG167" s="129"/>
      <c r="AH167" s="129"/>
      <c r="AI167" s="129"/>
      <c r="AJ167" s="129"/>
      <c r="AK167" s="129"/>
      <c r="AL167" s="119">
        <f t="shared" si="20"/>
        <v>2452747.1925316621</v>
      </c>
      <c r="AM167" s="119">
        <f t="shared" si="19"/>
        <v>57040.632384457254</v>
      </c>
      <c r="AN167" s="113"/>
      <c r="AO167" s="113"/>
      <c r="AP167" s="113"/>
      <c r="AQ167" s="113"/>
      <c r="AR167" s="113"/>
      <c r="AS167" s="113"/>
      <c r="AT167" s="113"/>
      <c r="AU167" s="113"/>
      <c r="AV167" s="113"/>
      <c r="AW167" s="113"/>
      <c r="AX167" s="113"/>
      <c r="AY167" s="113"/>
      <c r="AZ167" s="113"/>
      <c r="BA167" s="113"/>
      <c r="BB167" s="113"/>
      <c r="BC167" s="113"/>
      <c r="BD167" s="113"/>
      <c r="BE167" s="113"/>
      <c r="BF167" s="113"/>
      <c r="BG167" s="113"/>
      <c r="BH167" s="113"/>
      <c r="BI167" s="113"/>
      <c r="BJ167" s="113"/>
      <c r="BK167" s="113"/>
      <c r="BL167" s="113"/>
      <c r="BM167" s="113"/>
      <c r="BN167" s="113"/>
      <c r="BO167" s="113"/>
      <c r="BP167" s="113"/>
      <c r="BQ167" s="113"/>
      <c r="BR167" s="113"/>
      <c r="BS167" s="113"/>
      <c r="BT167" s="113"/>
      <c r="BU167" s="113"/>
      <c r="BV167" s="113"/>
      <c r="BW167" s="113"/>
      <c r="BX167" s="113"/>
      <c r="BY167" s="113"/>
      <c r="BZ167" s="113"/>
      <c r="CA167" s="113"/>
      <c r="CB167" s="113"/>
      <c r="CC167" s="113"/>
      <c r="CD167" s="113"/>
      <c r="CE167" s="113"/>
      <c r="CF167" s="113"/>
      <c r="CG167" s="113"/>
      <c r="CH167" s="113"/>
      <c r="CI167" s="113"/>
      <c r="CJ167" s="113"/>
      <c r="CK167" s="113"/>
    </row>
    <row r="168" spans="1:89" s="131" customFormat="1">
      <c r="A168" s="129">
        <f>'PENGGABUNGAN AKTIVITAS'!A167</f>
        <v>165</v>
      </c>
      <c r="B168" s="129" t="str">
        <f>'PENGGABUNGAN AKTIVITAS'!B167</f>
        <v>[3] Tramed Ekstrimitas Bawah</v>
      </c>
      <c r="C168" s="129" t="str">
        <f>'PENGGABUNGAN AKTIVITAS'!C167</f>
        <v>P137</v>
      </c>
      <c r="D168" s="129" t="str">
        <f>'PENGGABUNGAN AKTIVITAS'!D167</f>
        <v>UA3</v>
      </c>
      <c r="E168" s="129">
        <f>'PENGGABUNGAN AKTIVITAS'!E167</f>
        <v>3</v>
      </c>
      <c r="F168" s="129">
        <f>'PENGGABUNGAN AKTIVITAS'!F167</f>
        <v>221</v>
      </c>
      <c r="G168" s="130">
        <f t="shared" si="14"/>
        <v>663</v>
      </c>
      <c r="H168" s="120">
        <f>(G168/$G$381)*'REKAP BTL'!$C$14</f>
        <v>28999018.730162803</v>
      </c>
      <c r="I168" s="129"/>
      <c r="J168" s="129"/>
      <c r="K168" s="129"/>
      <c r="L168" s="129"/>
      <c r="M168" s="129"/>
      <c r="N168" s="129"/>
      <c r="O168" s="129"/>
      <c r="P168" s="129"/>
      <c r="Q168" s="129"/>
      <c r="R168" s="120">
        <f t="shared" si="15"/>
        <v>613186.79813291552</v>
      </c>
      <c r="S168" s="120">
        <f t="shared" si="16"/>
        <v>613186.79813291552</v>
      </c>
      <c r="T168" s="120">
        <f t="shared" si="17"/>
        <v>613186.79813291552</v>
      </c>
      <c r="U168" s="120">
        <f t="shared" si="18"/>
        <v>613186.79813291552</v>
      </c>
      <c r="V168" s="129"/>
      <c r="W168" s="129"/>
      <c r="X168" s="129"/>
      <c r="Y168" s="129"/>
      <c r="Z168" s="129"/>
      <c r="AA168" s="129"/>
      <c r="AB168" s="129"/>
      <c r="AC168" s="129"/>
      <c r="AD168" s="129"/>
      <c r="AE168" s="129"/>
      <c r="AF168" s="129"/>
      <c r="AG168" s="129"/>
      <c r="AH168" s="129"/>
      <c r="AI168" s="129"/>
      <c r="AJ168" s="129"/>
      <c r="AK168" s="129"/>
      <c r="AL168" s="119">
        <f t="shared" si="20"/>
        <v>2452747.1925316621</v>
      </c>
      <c r="AM168" s="119">
        <f t="shared" si="19"/>
        <v>57040.632384457254</v>
      </c>
      <c r="AN168" s="113"/>
      <c r="AO168" s="113"/>
      <c r="AP168" s="113"/>
      <c r="AQ168" s="113"/>
      <c r="AR168" s="113"/>
      <c r="AS168" s="113"/>
      <c r="AT168" s="113"/>
      <c r="AU168" s="113"/>
      <c r="AV168" s="113"/>
      <c r="AW168" s="113"/>
      <c r="AX168" s="113"/>
      <c r="AY168" s="113"/>
      <c r="AZ168" s="113"/>
      <c r="BA168" s="113"/>
      <c r="BB168" s="113"/>
      <c r="BC168" s="113"/>
      <c r="BD168" s="113"/>
      <c r="BE168" s="113"/>
      <c r="BF168" s="113"/>
      <c r="BG168" s="113"/>
      <c r="BH168" s="113"/>
      <c r="BI168" s="113"/>
      <c r="BJ168" s="113"/>
      <c r="BK168" s="113"/>
      <c r="BL168" s="113"/>
      <c r="BM168" s="113"/>
      <c r="BN168" s="113"/>
      <c r="BO168" s="113"/>
      <c r="BP168" s="113"/>
      <c r="BQ168" s="113"/>
      <c r="BR168" s="113"/>
      <c r="BS168" s="113"/>
      <c r="BT168" s="113"/>
      <c r="BU168" s="113"/>
      <c r="BV168" s="113"/>
      <c r="BW168" s="113"/>
      <c r="BX168" s="113"/>
      <c r="BY168" s="113"/>
      <c r="BZ168" s="113"/>
      <c r="CA168" s="113"/>
      <c r="CB168" s="113"/>
      <c r="CC168" s="113"/>
      <c r="CD168" s="113"/>
      <c r="CE168" s="113"/>
      <c r="CF168" s="113"/>
      <c r="CG168" s="113"/>
      <c r="CH168" s="113"/>
      <c r="CI168" s="113"/>
      <c r="CJ168" s="113"/>
      <c r="CK168" s="113"/>
    </row>
    <row r="169" spans="1:89" s="131" customFormat="1">
      <c r="A169" s="129">
        <f>'PENGGABUNGAN AKTIVITAS'!A168</f>
        <v>166</v>
      </c>
      <c r="B169" s="129" t="str">
        <f>'PENGGABUNGAN AKTIVITAS'!B168</f>
        <v>[3] Tramed Pemeriksaan tulang belakang</v>
      </c>
      <c r="C169" s="129" t="str">
        <f>'PENGGABUNGAN AKTIVITAS'!C168</f>
        <v>P138</v>
      </c>
      <c r="D169" s="129" t="str">
        <f>'PENGGABUNGAN AKTIVITAS'!D168</f>
        <v>UA3</v>
      </c>
      <c r="E169" s="129">
        <f>'PENGGABUNGAN AKTIVITAS'!E168</f>
        <v>3</v>
      </c>
      <c r="F169" s="129">
        <f>'PENGGABUNGAN AKTIVITAS'!F168</f>
        <v>221</v>
      </c>
      <c r="G169" s="130">
        <f t="shared" si="14"/>
        <v>663</v>
      </c>
      <c r="H169" s="120">
        <f>(G169/$G$381)*'REKAP BTL'!$C$14</f>
        <v>28999018.730162803</v>
      </c>
      <c r="I169" s="129"/>
      <c r="J169" s="129"/>
      <c r="K169" s="129"/>
      <c r="L169" s="129"/>
      <c r="M169" s="129"/>
      <c r="N169" s="129"/>
      <c r="O169" s="129"/>
      <c r="P169" s="129"/>
      <c r="Q169" s="129"/>
      <c r="R169" s="120">
        <f t="shared" si="15"/>
        <v>613186.79813291552</v>
      </c>
      <c r="S169" s="120">
        <f t="shared" si="16"/>
        <v>613186.79813291552</v>
      </c>
      <c r="T169" s="120">
        <f t="shared" si="17"/>
        <v>613186.79813291552</v>
      </c>
      <c r="U169" s="120">
        <f t="shared" si="18"/>
        <v>613186.79813291552</v>
      </c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29"/>
      <c r="AF169" s="129"/>
      <c r="AG169" s="129"/>
      <c r="AH169" s="129"/>
      <c r="AI169" s="129"/>
      <c r="AJ169" s="129"/>
      <c r="AK169" s="129"/>
      <c r="AL169" s="119">
        <f t="shared" si="20"/>
        <v>2452747.1925316621</v>
      </c>
      <c r="AM169" s="119">
        <f t="shared" si="19"/>
        <v>57040.632384457254</v>
      </c>
      <c r="AN169" s="113"/>
      <c r="AO169" s="113"/>
      <c r="AP169" s="113"/>
      <c r="AQ169" s="113"/>
      <c r="AR169" s="113"/>
      <c r="AS169" s="113"/>
      <c r="AT169" s="113"/>
      <c r="AU169" s="113"/>
      <c r="AV169" s="113"/>
      <c r="AW169" s="113"/>
      <c r="AX169" s="113"/>
      <c r="AY169" s="113"/>
      <c r="AZ169" s="113"/>
      <c r="BA169" s="113"/>
      <c r="BB169" s="113"/>
      <c r="BC169" s="113"/>
      <c r="BD169" s="113"/>
      <c r="BE169" s="113"/>
      <c r="BF169" s="113"/>
      <c r="BG169" s="113"/>
      <c r="BH169" s="113"/>
      <c r="BI169" s="113"/>
      <c r="BJ169" s="113"/>
      <c r="BK169" s="113"/>
      <c r="BL169" s="113"/>
      <c r="BM169" s="113"/>
      <c r="BN169" s="113"/>
      <c r="BO169" s="113"/>
      <c r="BP169" s="113"/>
      <c r="BQ169" s="113"/>
      <c r="BR169" s="113"/>
      <c r="BS169" s="113"/>
      <c r="BT169" s="113"/>
      <c r="BU169" s="113"/>
      <c r="BV169" s="113"/>
      <c r="BW169" s="113"/>
      <c r="BX169" s="113"/>
      <c r="BY169" s="113"/>
      <c r="BZ169" s="113"/>
      <c r="CA169" s="113"/>
      <c r="CB169" s="113"/>
      <c r="CC169" s="113"/>
      <c r="CD169" s="113"/>
      <c r="CE169" s="113"/>
      <c r="CF169" s="113"/>
      <c r="CG169" s="113"/>
      <c r="CH169" s="113"/>
      <c r="CI169" s="113"/>
      <c r="CJ169" s="113"/>
      <c r="CK169" s="113"/>
    </row>
    <row r="170" spans="1:89" s="131" customFormat="1">
      <c r="A170" s="129">
        <f>'PENGGABUNGAN AKTIVITAS'!A169</f>
        <v>167</v>
      </c>
      <c r="B170" s="129" t="str">
        <f>'PENGGABUNGAN AKTIVITAS'!B169</f>
        <v>[3] Tramed Hipotermi</v>
      </c>
      <c r="C170" s="129" t="str">
        <f>'PENGGABUNGAN AKTIVITAS'!C169</f>
        <v>P139</v>
      </c>
      <c r="D170" s="129" t="str">
        <f>'PENGGABUNGAN AKTIVITAS'!D169</f>
        <v>UA3</v>
      </c>
      <c r="E170" s="129">
        <f>'PENGGABUNGAN AKTIVITAS'!E169</f>
        <v>3</v>
      </c>
      <c r="F170" s="129">
        <f>'PENGGABUNGAN AKTIVITAS'!F169</f>
        <v>221</v>
      </c>
      <c r="G170" s="130">
        <f t="shared" si="14"/>
        <v>663</v>
      </c>
      <c r="H170" s="120">
        <f>(G170/$G$381)*'REKAP BTL'!$C$14</f>
        <v>28999018.730162803</v>
      </c>
      <c r="I170" s="129"/>
      <c r="J170" s="129"/>
      <c r="K170" s="129"/>
      <c r="L170" s="129"/>
      <c r="M170" s="129"/>
      <c r="N170" s="129"/>
      <c r="O170" s="129"/>
      <c r="P170" s="129"/>
      <c r="Q170" s="129"/>
      <c r="R170" s="120">
        <f t="shared" si="15"/>
        <v>613186.79813291552</v>
      </c>
      <c r="S170" s="120">
        <f t="shared" si="16"/>
        <v>613186.79813291552</v>
      </c>
      <c r="T170" s="120">
        <f t="shared" si="17"/>
        <v>613186.79813291552</v>
      </c>
      <c r="U170" s="120">
        <f t="shared" si="18"/>
        <v>613186.79813291552</v>
      </c>
      <c r="V170" s="129"/>
      <c r="W170" s="129"/>
      <c r="X170" s="129"/>
      <c r="Y170" s="129"/>
      <c r="Z170" s="129"/>
      <c r="AA170" s="129"/>
      <c r="AB170" s="129"/>
      <c r="AC170" s="129"/>
      <c r="AD170" s="129"/>
      <c r="AE170" s="129"/>
      <c r="AF170" s="129"/>
      <c r="AG170" s="129"/>
      <c r="AH170" s="129"/>
      <c r="AI170" s="129"/>
      <c r="AJ170" s="129"/>
      <c r="AK170" s="129"/>
      <c r="AL170" s="119">
        <f t="shared" si="20"/>
        <v>2452747.1925316621</v>
      </c>
      <c r="AM170" s="119">
        <f t="shared" si="19"/>
        <v>57040.632384457254</v>
      </c>
      <c r="AN170" s="113"/>
      <c r="AO170" s="113"/>
      <c r="AP170" s="113"/>
      <c r="AQ170" s="113"/>
      <c r="AR170" s="113"/>
      <c r="AS170" s="113"/>
      <c r="AT170" s="113"/>
      <c r="AU170" s="113"/>
      <c r="AV170" s="113"/>
      <c r="AW170" s="113"/>
      <c r="AX170" s="113"/>
      <c r="AY170" s="113"/>
      <c r="AZ170" s="113"/>
      <c r="BA170" s="113"/>
      <c r="BB170" s="113"/>
      <c r="BC170" s="113"/>
      <c r="BD170" s="113"/>
      <c r="BE170" s="113"/>
      <c r="BF170" s="113"/>
      <c r="BG170" s="113"/>
      <c r="BH170" s="113"/>
      <c r="BI170" s="113"/>
      <c r="BJ170" s="113"/>
      <c r="BK170" s="113"/>
      <c r="BL170" s="113"/>
      <c r="BM170" s="113"/>
      <c r="BN170" s="113"/>
      <c r="BO170" s="113"/>
      <c r="BP170" s="113"/>
      <c r="BQ170" s="113"/>
      <c r="BR170" s="113"/>
      <c r="BS170" s="113"/>
      <c r="BT170" s="113"/>
      <c r="BU170" s="113"/>
      <c r="BV170" s="113"/>
      <c r="BW170" s="113"/>
      <c r="BX170" s="113"/>
      <c r="BY170" s="113"/>
      <c r="BZ170" s="113"/>
      <c r="CA170" s="113"/>
      <c r="CB170" s="113"/>
      <c r="CC170" s="113"/>
      <c r="CD170" s="113"/>
      <c r="CE170" s="113"/>
      <c r="CF170" s="113"/>
      <c r="CG170" s="113"/>
      <c r="CH170" s="113"/>
      <c r="CI170" s="113"/>
      <c r="CJ170" s="113"/>
      <c r="CK170" s="113"/>
    </row>
    <row r="171" spans="1:89" s="131" customFormat="1">
      <c r="A171" s="129">
        <f>'PENGGABUNGAN AKTIVITAS'!A170</f>
        <v>168</v>
      </c>
      <c r="B171" s="129" t="str">
        <f>'PENGGABUNGAN AKTIVITAS'!B170</f>
        <v>[3] Tramed Near Drowning</v>
      </c>
      <c r="C171" s="129" t="str">
        <f>'PENGGABUNGAN AKTIVITAS'!C170</f>
        <v>P140</v>
      </c>
      <c r="D171" s="129" t="str">
        <f>'PENGGABUNGAN AKTIVITAS'!D170</f>
        <v>UA3</v>
      </c>
      <c r="E171" s="129">
        <f>'PENGGABUNGAN AKTIVITAS'!E170</f>
        <v>3</v>
      </c>
      <c r="F171" s="129">
        <f>'PENGGABUNGAN AKTIVITAS'!F170</f>
        <v>221</v>
      </c>
      <c r="G171" s="130">
        <f t="shared" si="14"/>
        <v>663</v>
      </c>
      <c r="H171" s="120">
        <f>(G171/$G$381)*'REKAP BTL'!$C$14</f>
        <v>28999018.730162803</v>
      </c>
      <c r="I171" s="129"/>
      <c r="J171" s="129"/>
      <c r="K171" s="129"/>
      <c r="L171" s="129"/>
      <c r="M171" s="129"/>
      <c r="N171" s="129"/>
      <c r="O171" s="129"/>
      <c r="P171" s="129"/>
      <c r="Q171" s="129"/>
      <c r="R171" s="120">
        <f t="shared" si="15"/>
        <v>613186.79813291552</v>
      </c>
      <c r="S171" s="120">
        <f t="shared" si="16"/>
        <v>613186.79813291552</v>
      </c>
      <c r="T171" s="120">
        <f t="shared" si="17"/>
        <v>613186.79813291552</v>
      </c>
      <c r="U171" s="120">
        <f t="shared" si="18"/>
        <v>613186.79813291552</v>
      </c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29"/>
      <c r="AF171" s="129"/>
      <c r="AG171" s="129"/>
      <c r="AH171" s="129"/>
      <c r="AI171" s="129"/>
      <c r="AJ171" s="129"/>
      <c r="AK171" s="129"/>
      <c r="AL171" s="119">
        <f t="shared" si="20"/>
        <v>2452747.1925316621</v>
      </c>
      <c r="AM171" s="119">
        <f t="shared" si="19"/>
        <v>57040.632384457254</v>
      </c>
      <c r="AN171" s="113"/>
      <c r="AO171" s="113"/>
      <c r="AP171" s="113"/>
      <c r="AQ171" s="113"/>
      <c r="AR171" s="113"/>
      <c r="AS171" s="113"/>
      <c r="AT171" s="113"/>
      <c r="AU171" s="113"/>
      <c r="AV171" s="113"/>
      <c r="AW171" s="113"/>
      <c r="AX171" s="113"/>
      <c r="AY171" s="113"/>
      <c r="AZ171" s="113"/>
      <c r="BA171" s="113"/>
      <c r="BB171" s="113"/>
      <c r="BC171" s="113"/>
      <c r="BD171" s="113"/>
      <c r="BE171" s="113"/>
      <c r="BF171" s="113"/>
      <c r="BG171" s="113"/>
      <c r="BH171" s="113"/>
      <c r="BI171" s="113"/>
      <c r="BJ171" s="113"/>
      <c r="BK171" s="113"/>
      <c r="BL171" s="113"/>
      <c r="BM171" s="113"/>
      <c r="BN171" s="113"/>
      <c r="BO171" s="113"/>
      <c r="BP171" s="113"/>
      <c r="BQ171" s="113"/>
      <c r="BR171" s="113"/>
      <c r="BS171" s="113"/>
      <c r="BT171" s="113"/>
      <c r="BU171" s="113"/>
      <c r="BV171" s="113"/>
      <c r="BW171" s="113"/>
      <c r="BX171" s="113"/>
      <c r="BY171" s="113"/>
      <c r="BZ171" s="113"/>
      <c r="CA171" s="113"/>
      <c r="CB171" s="113"/>
      <c r="CC171" s="113"/>
      <c r="CD171" s="113"/>
      <c r="CE171" s="113"/>
      <c r="CF171" s="113"/>
      <c r="CG171" s="113"/>
      <c r="CH171" s="113"/>
      <c r="CI171" s="113"/>
      <c r="CJ171" s="113"/>
      <c r="CK171" s="113"/>
    </row>
    <row r="172" spans="1:89" s="131" customFormat="1">
      <c r="A172" s="129">
        <f>'PENGGABUNGAN AKTIVITAS'!A171</f>
        <v>169</v>
      </c>
      <c r="B172" s="129" t="str">
        <f>'PENGGABUNGAN AKTIVITAS'!B171</f>
        <v>[3] Tramed Heat Stroke</v>
      </c>
      <c r="C172" s="129" t="str">
        <f>'PENGGABUNGAN AKTIVITAS'!C171</f>
        <v>P141</v>
      </c>
      <c r="D172" s="129" t="str">
        <f>'PENGGABUNGAN AKTIVITAS'!D171</f>
        <v>UA3</v>
      </c>
      <c r="E172" s="129">
        <f>'PENGGABUNGAN AKTIVITAS'!E171</f>
        <v>3</v>
      </c>
      <c r="F172" s="129">
        <f>'PENGGABUNGAN AKTIVITAS'!F171</f>
        <v>221</v>
      </c>
      <c r="G172" s="130">
        <f t="shared" si="14"/>
        <v>663</v>
      </c>
      <c r="H172" s="120">
        <f>(G172/$G$381)*'REKAP BTL'!$C$14</f>
        <v>28999018.730162803</v>
      </c>
      <c r="I172" s="129"/>
      <c r="J172" s="129"/>
      <c r="K172" s="129"/>
      <c r="L172" s="129"/>
      <c r="M172" s="129"/>
      <c r="N172" s="129"/>
      <c r="O172" s="129"/>
      <c r="P172" s="129"/>
      <c r="Q172" s="129"/>
      <c r="R172" s="120">
        <f t="shared" si="15"/>
        <v>613186.79813291552</v>
      </c>
      <c r="S172" s="120">
        <f t="shared" si="16"/>
        <v>613186.79813291552</v>
      </c>
      <c r="T172" s="120">
        <f t="shared" si="17"/>
        <v>613186.79813291552</v>
      </c>
      <c r="U172" s="120">
        <f t="shared" si="18"/>
        <v>613186.79813291552</v>
      </c>
      <c r="V172" s="129"/>
      <c r="W172" s="129"/>
      <c r="X172" s="129"/>
      <c r="Y172" s="129"/>
      <c r="Z172" s="129"/>
      <c r="AA172" s="129"/>
      <c r="AB172" s="129"/>
      <c r="AC172" s="129"/>
      <c r="AD172" s="129"/>
      <c r="AE172" s="129"/>
      <c r="AF172" s="129"/>
      <c r="AG172" s="129"/>
      <c r="AH172" s="129"/>
      <c r="AI172" s="129"/>
      <c r="AJ172" s="129"/>
      <c r="AK172" s="129"/>
      <c r="AL172" s="119">
        <f t="shared" si="20"/>
        <v>2452747.1925316621</v>
      </c>
      <c r="AM172" s="119">
        <f t="shared" si="19"/>
        <v>57040.632384457254</v>
      </c>
      <c r="AN172" s="113"/>
      <c r="AO172" s="113"/>
      <c r="AP172" s="113"/>
      <c r="AQ172" s="113"/>
      <c r="AR172" s="113"/>
      <c r="AS172" s="113"/>
      <c r="AT172" s="113"/>
      <c r="AU172" s="113"/>
      <c r="AV172" s="113"/>
      <c r="AW172" s="113"/>
      <c r="AX172" s="113"/>
      <c r="AY172" s="113"/>
      <c r="AZ172" s="113"/>
      <c r="BA172" s="113"/>
      <c r="BB172" s="113"/>
      <c r="BC172" s="113"/>
      <c r="BD172" s="113"/>
      <c r="BE172" s="113"/>
      <c r="BF172" s="113"/>
      <c r="BG172" s="113"/>
      <c r="BH172" s="113"/>
      <c r="BI172" s="113"/>
      <c r="BJ172" s="113"/>
      <c r="BK172" s="113"/>
      <c r="BL172" s="113"/>
      <c r="BM172" s="113"/>
      <c r="BN172" s="113"/>
      <c r="BO172" s="113"/>
      <c r="BP172" s="113"/>
      <c r="BQ172" s="113"/>
      <c r="BR172" s="113"/>
      <c r="BS172" s="113"/>
      <c r="BT172" s="113"/>
      <c r="BU172" s="113"/>
      <c r="BV172" s="113"/>
      <c r="BW172" s="113"/>
      <c r="BX172" s="113"/>
      <c r="BY172" s="113"/>
      <c r="BZ172" s="113"/>
      <c r="CA172" s="113"/>
      <c r="CB172" s="113"/>
      <c r="CC172" s="113"/>
      <c r="CD172" s="113"/>
      <c r="CE172" s="113"/>
      <c r="CF172" s="113"/>
      <c r="CG172" s="113"/>
      <c r="CH172" s="113"/>
      <c r="CI172" s="113"/>
      <c r="CJ172" s="113"/>
      <c r="CK172" s="113"/>
    </row>
    <row r="173" spans="1:89" s="131" customFormat="1">
      <c r="A173" s="129">
        <f>'PENGGABUNGAN AKTIVITAS'!A172</f>
        <v>170</v>
      </c>
      <c r="B173" s="129" t="str">
        <f>'PENGGABUNGAN AKTIVITAS'!B172</f>
        <v>[3] UU HI</v>
      </c>
      <c r="C173" s="129" t="str">
        <f>'PENGGABUNGAN AKTIVITAS'!C172</f>
        <v>P142</v>
      </c>
      <c r="D173" s="129" t="str">
        <f>'PENGGABUNGAN AKTIVITAS'!D172</f>
        <v>UA3</v>
      </c>
      <c r="E173" s="129">
        <f>'PENGGABUNGAN AKTIVITAS'!E172</f>
        <v>3</v>
      </c>
      <c r="F173" s="129">
        <f>'PENGGABUNGAN AKTIVITAS'!F172</f>
        <v>221</v>
      </c>
      <c r="G173" s="130">
        <f t="shared" si="14"/>
        <v>663</v>
      </c>
      <c r="H173" s="120">
        <f>(G173/$G$381)*'REKAP BTL'!$C$14</f>
        <v>28999018.730162803</v>
      </c>
      <c r="I173" s="129"/>
      <c r="J173" s="129"/>
      <c r="K173" s="129"/>
      <c r="L173" s="129"/>
      <c r="M173" s="129"/>
      <c r="N173" s="129"/>
      <c r="O173" s="129"/>
      <c r="P173" s="129"/>
      <c r="Q173" s="129"/>
      <c r="R173" s="120">
        <f t="shared" si="15"/>
        <v>613186.79813291552</v>
      </c>
      <c r="S173" s="120">
        <f t="shared" si="16"/>
        <v>613186.79813291552</v>
      </c>
      <c r="T173" s="120">
        <f t="shared" si="17"/>
        <v>613186.79813291552</v>
      </c>
      <c r="U173" s="120">
        <f t="shared" si="18"/>
        <v>613186.79813291552</v>
      </c>
      <c r="V173" s="129"/>
      <c r="W173" s="129"/>
      <c r="X173" s="129"/>
      <c r="Y173" s="129"/>
      <c r="Z173" s="129"/>
      <c r="AA173" s="129"/>
      <c r="AB173" s="129"/>
      <c r="AC173" s="129"/>
      <c r="AD173" s="129"/>
      <c r="AE173" s="129"/>
      <c r="AF173" s="129"/>
      <c r="AG173" s="129"/>
      <c r="AH173" s="129"/>
      <c r="AI173" s="129"/>
      <c r="AJ173" s="129"/>
      <c r="AK173" s="129"/>
      <c r="AL173" s="119">
        <f t="shared" si="20"/>
        <v>2452747.1925316621</v>
      </c>
      <c r="AM173" s="119">
        <f t="shared" si="19"/>
        <v>57040.632384457254</v>
      </c>
      <c r="AN173" s="113"/>
      <c r="AO173" s="113"/>
      <c r="AP173" s="113"/>
      <c r="AQ173" s="113"/>
      <c r="AR173" s="113"/>
      <c r="AS173" s="113"/>
      <c r="AT173" s="113"/>
      <c r="AU173" s="113"/>
      <c r="AV173" s="113"/>
      <c r="AW173" s="113"/>
      <c r="AX173" s="113"/>
      <c r="AY173" s="113"/>
      <c r="AZ173" s="113"/>
      <c r="BA173" s="113"/>
      <c r="BB173" s="113"/>
      <c r="BC173" s="113"/>
      <c r="BD173" s="113"/>
      <c r="BE173" s="113"/>
      <c r="BF173" s="113"/>
      <c r="BG173" s="113"/>
      <c r="BH173" s="113"/>
      <c r="BI173" s="113"/>
      <c r="BJ173" s="113"/>
      <c r="BK173" s="113"/>
      <c r="BL173" s="113"/>
      <c r="BM173" s="113"/>
      <c r="BN173" s="113"/>
      <c r="BO173" s="113"/>
      <c r="BP173" s="113"/>
      <c r="BQ173" s="113"/>
      <c r="BR173" s="113"/>
      <c r="BS173" s="113"/>
      <c r="BT173" s="113"/>
      <c r="BU173" s="113"/>
      <c r="BV173" s="113"/>
      <c r="BW173" s="113"/>
      <c r="BX173" s="113"/>
      <c r="BY173" s="113"/>
      <c r="BZ173" s="113"/>
      <c r="CA173" s="113"/>
      <c r="CB173" s="113"/>
      <c r="CC173" s="113"/>
      <c r="CD173" s="113"/>
      <c r="CE173" s="113"/>
      <c r="CF173" s="113"/>
      <c r="CG173" s="113"/>
      <c r="CH173" s="113"/>
      <c r="CI173" s="113"/>
      <c r="CJ173" s="113"/>
      <c r="CK173" s="113"/>
    </row>
    <row r="174" spans="1:89" s="131" customFormat="1">
      <c r="A174" s="129">
        <f>'PENGGABUNGAN AKTIVITAS'!A173</f>
        <v>171</v>
      </c>
      <c r="B174" s="129" t="str">
        <f>'PENGGABUNGAN AKTIVITAS'!B173</f>
        <v>[3] UP HI</v>
      </c>
      <c r="C174" s="129" t="str">
        <f>'PENGGABUNGAN AKTIVITAS'!C173</f>
        <v>P143</v>
      </c>
      <c r="D174" s="129" t="str">
        <f>'PENGGABUNGAN AKTIVITAS'!D173</f>
        <v>UA3</v>
      </c>
      <c r="E174" s="129">
        <f>'PENGGABUNGAN AKTIVITAS'!E173</f>
        <v>3</v>
      </c>
      <c r="F174" s="129">
        <f>'PENGGABUNGAN AKTIVITAS'!F173</f>
        <v>110</v>
      </c>
      <c r="G174" s="130">
        <f t="shared" si="14"/>
        <v>330</v>
      </c>
      <c r="H174" s="120">
        <f>(G174/$G$381)*'REKAP BTL'!$C$14</f>
        <v>14433900.725420401</v>
      </c>
      <c r="I174" s="129"/>
      <c r="J174" s="129"/>
      <c r="K174" s="129"/>
      <c r="L174" s="129"/>
      <c r="M174" s="129"/>
      <c r="N174" s="129"/>
      <c r="O174" s="129"/>
      <c r="P174" s="129"/>
      <c r="Q174" s="129"/>
      <c r="R174" s="120">
        <f t="shared" si="15"/>
        <v>305206.09861819324</v>
      </c>
      <c r="S174" s="120">
        <f t="shared" si="16"/>
        <v>305206.09861819324</v>
      </c>
      <c r="T174" s="120">
        <f t="shared" si="17"/>
        <v>305206.09861819324</v>
      </c>
      <c r="U174" s="120">
        <f t="shared" si="18"/>
        <v>305206.09861819324</v>
      </c>
      <c r="V174" s="129"/>
      <c r="W174" s="129"/>
      <c r="X174" s="129"/>
      <c r="Y174" s="129"/>
      <c r="Z174" s="129"/>
      <c r="AA174" s="129"/>
      <c r="AB174" s="129"/>
      <c r="AC174" s="129"/>
      <c r="AD174" s="129"/>
      <c r="AE174" s="129"/>
      <c r="AF174" s="129"/>
      <c r="AG174" s="129"/>
      <c r="AH174" s="129"/>
      <c r="AI174" s="129"/>
      <c r="AJ174" s="129"/>
      <c r="AK174" s="129"/>
      <c r="AL174" s="119">
        <f t="shared" si="20"/>
        <v>1220824.394472773</v>
      </c>
      <c r="AM174" s="119">
        <f t="shared" si="19"/>
        <v>28391.264987738905</v>
      </c>
      <c r="AN174" s="113"/>
      <c r="AO174" s="113"/>
      <c r="AP174" s="113"/>
      <c r="AQ174" s="113"/>
      <c r="AR174" s="113"/>
      <c r="AS174" s="113"/>
      <c r="AT174" s="113"/>
      <c r="AU174" s="113"/>
      <c r="AV174" s="113"/>
      <c r="AW174" s="113"/>
      <c r="AX174" s="113"/>
      <c r="AY174" s="113"/>
      <c r="AZ174" s="113"/>
      <c r="BA174" s="113"/>
      <c r="BB174" s="113"/>
      <c r="BC174" s="113"/>
      <c r="BD174" s="113"/>
      <c r="BE174" s="113"/>
      <c r="BF174" s="113"/>
      <c r="BG174" s="113"/>
      <c r="BH174" s="113"/>
      <c r="BI174" s="113"/>
      <c r="BJ174" s="113"/>
      <c r="BK174" s="113"/>
      <c r="BL174" s="113"/>
      <c r="BM174" s="113"/>
      <c r="BN174" s="113"/>
      <c r="BO174" s="113"/>
      <c r="BP174" s="113"/>
      <c r="BQ174" s="113"/>
      <c r="BR174" s="113"/>
      <c r="BS174" s="113"/>
      <c r="BT174" s="113"/>
      <c r="BU174" s="113"/>
      <c r="BV174" s="113"/>
      <c r="BW174" s="113"/>
      <c r="BX174" s="113"/>
      <c r="BY174" s="113"/>
      <c r="BZ174" s="113"/>
      <c r="CA174" s="113"/>
      <c r="CB174" s="113"/>
      <c r="CC174" s="113"/>
      <c r="CD174" s="113"/>
      <c r="CE174" s="113"/>
      <c r="CF174" s="113"/>
      <c r="CG174" s="113"/>
      <c r="CH174" s="113"/>
      <c r="CI174" s="113"/>
      <c r="CJ174" s="113"/>
      <c r="CK174" s="113"/>
    </row>
    <row r="175" spans="1:89" s="131" customFormat="1">
      <c r="A175" s="129">
        <f>'PENGGABUNGAN AKTIVITAS'!A174</f>
        <v>172</v>
      </c>
      <c r="B175" s="129" t="str">
        <f>'PENGGABUNGAN AKTIVITAS'!B174</f>
        <v>[3] Ujian Remidi HI</v>
      </c>
      <c r="C175" s="129" t="str">
        <f>'PENGGABUNGAN AKTIVITAS'!C174</f>
        <v>P144</v>
      </c>
      <c r="D175" s="129" t="str">
        <f>'PENGGABUNGAN AKTIVITAS'!D174</f>
        <v>UA3</v>
      </c>
      <c r="E175" s="129">
        <f>'PENGGABUNGAN AKTIVITAS'!E174</f>
        <v>3</v>
      </c>
      <c r="F175" s="129">
        <f>'PENGGABUNGAN AKTIVITAS'!F174</f>
        <v>75</v>
      </c>
      <c r="G175" s="130">
        <f t="shared" si="14"/>
        <v>225</v>
      </c>
      <c r="H175" s="120">
        <f>(G175/$G$381)*'REKAP BTL'!$C$14</f>
        <v>9841295.9491502736</v>
      </c>
      <c r="I175" s="129"/>
      <c r="J175" s="129"/>
      <c r="K175" s="129"/>
      <c r="L175" s="129"/>
      <c r="M175" s="129"/>
      <c r="N175" s="129"/>
      <c r="O175" s="129"/>
      <c r="P175" s="129"/>
      <c r="Q175" s="129"/>
      <c r="R175" s="120">
        <f t="shared" si="15"/>
        <v>208095.06723967721</v>
      </c>
      <c r="S175" s="120">
        <f t="shared" si="16"/>
        <v>208095.06723967721</v>
      </c>
      <c r="T175" s="120">
        <f t="shared" si="17"/>
        <v>208095.06723967721</v>
      </c>
      <c r="U175" s="120">
        <f t="shared" si="18"/>
        <v>208095.06723967721</v>
      </c>
      <c r="V175" s="129"/>
      <c r="W175" s="129"/>
      <c r="X175" s="129"/>
      <c r="Y175" s="129"/>
      <c r="Z175" s="129"/>
      <c r="AA175" s="129"/>
      <c r="AB175" s="129"/>
      <c r="AC175" s="129"/>
      <c r="AD175" s="129"/>
      <c r="AE175" s="129"/>
      <c r="AF175" s="129"/>
      <c r="AG175" s="129"/>
      <c r="AH175" s="129"/>
      <c r="AI175" s="129"/>
      <c r="AJ175" s="129"/>
      <c r="AK175" s="129"/>
      <c r="AL175" s="119">
        <f t="shared" si="20"/>
        <v>832380.26895870885</v>
      </c>
      <c r="AM175" s="119">
        <f t="shared" si="19"/>
        <v>19357.680673458344</v>
      </c>
      <c r="AN175" s="113"/>
      <c r="AO175" s="113"/>
      <c r="AP175" s="113"/>
      <c r="AQ175" s="113"/>
      <c r="AR175" s="113"/>
      <c r="AS175" s="113"/>
      <c r="AT175" s="113"/>
      <c r="AU175" s="113"/>
      <c r="AV175" s="113"/>
      <c r="AW175" s="113"/>
      <c r="AX175" s="113"/>
      <c r="AY175" s="113"/>
      <c r="AZ175" s="113"/>
      <c r="BA175" s="113"/>
      <c r="BB175" s="113"/>
      <c r="BC175" s="113"/>
      <c r="BD175" s="113"/>
      <c r="BE175" s="113"/>
      <c r="BF175" s="113"/>
      <c r="BG175" s="113"/>
      <c r="BH175" s="113"/>
      <c r="BI175" s="113"/>
      <c r="BJ175" s="113"/>
      <c r="BK175" s="113"/>
      <c r="BL175" s="113"/>
      <c r="BM175" s="113"/>
      <c r="BN175" s="113"/>
      <c r="BO175" s="113"/>
      <c r="BP175" s="113"/>
      <c r="BQ175" s="113"/>
      <c r="BR175" s="113"/>
      <c r="BS175" s="113"/>
      <c r="BT175" s="113"/>
      <c r="BU175" s="113"/>
      <c r="BV175" s="113"/>
      <c r="BW175" s="113"/>
      <c r="BX175" s="113"/>
      <c r="BY175" s="113"/>
      <c r="BZ175" s="113"/>
      <c r="CA175" s="113"/>
      <c r="CB175" s="113"/>
      <c r="CC175" s="113"/>
      <c r="CD175" s="113"/>
      <c r="CE175" s="113"/>
      <c r="CF175" s="113"/>
      <c r="CG175" s="113"/>
      <c r="CH175" s="113"/>
      <c r="CI175" s="113"/>
      <c r="CJ175" s="113"/>
      <c r="CK175" s="113"/>
    </row>
    <row r="176" spans="1:89" s="131" customFormat="1">
      <c r="A176" s="129">
        <f>'PENGGABUNGAN AKTIVITAS'!A175</f>
        <v>173</v>
      </c>
      <c r="B176" s="129" t="str">
        <f>'PENGGABUNGAN AKTIVITAS'!B175</f>
        <v>[3] UU DMS</v>
      </c>
      <c r="C176" s="129" t="str">
        <f>'PENGGABUNGAN AKTIVITAS'!C175</f>
        <v>P145</v>
      </c>
      <c r="D176" s="129" t="str">
        <f>'PENGGABUNGAN AKTIVITAS'!D175</f>
        <v>UA3</v>
      </c>
      <c r="E176" s="129">
        <f>'PENGGABUNGAN AKTIVITAS'!E175</f>
        <v>3</v>
      </c>
      <c r="F176" s="129">
        <f>'PENGGABUNGAN AKTIVITAS'!F175</f>
        <v>221</v>
      </c>
      <c r="G176" s="130">
        <f t="shared" si="14"/>
        <v>663</v>
      </c>
      <c r="H176" s="120">
        <f>(G176/$G$381)*'REKAP BTL'!$C$14</f>
        <v>28999018.730162803</v>
      </c>
      <c r="I176" s="129"/>
      <c r="J176" s="129"/>
      <c r="K176" s="129"/>
      <c r="L176" s="129"/>
      <c r="M176" s="129"/>
      <c r="N176" s="129"/>
      <c r="O176" s="129"/>
      <c r="P176" s="129"/>
      <c r="Q176" s="129"/>
      <c r="R176" s="120">
        <f t="shared" si="15"/>
        <v>613186.79813291552</v>
      </c>
      <c r="S176" s="120">
        <f t="shared" si="16"/>
        <v>613186.79813291552</v>
      </c>
      <c r="T176" s="120">
        <f t="shared" si="17"/>
        <v>613186.79813291552</v>
      </c>
      <c r="U176" s="120">
        <f t="shared" si="18"/>
        <v>613186.79813291552</v>
      </c>
      <c r="V176" s="129"/>
      <c r="W176" s="129"/>
      <c r="X176" s="129"/>
      <c r="Y176" s="129"/>
      <c r="Z176" s="129"/>
      <c r="AA176" s="129"/>
      <c r="AB176" s="129"/>
      <c r="AC176" s="129"/>
      <c r="AD176" s="129"/>
      <c r="AE176" s="129"/>
      <c r="AF176" s="129"/>
      <c r="AG176" s="129"/>
      <c r="AH176" s="129"/>
      <c r="AI176" s="129"/>
      <c r="AJ176" s="129"/>
      <c r="AK176" s="129"/>
      <c r="AL176" s="119">
        <f t="shared" si="20"/>
        <v>2452747.1925316621</v>
      </c>
      <c r="AM176" s="119">
        <f t="shared" si="19"/>
        <v>57040.632384457254</v>
      </c>
      <c r="AN176" s="113"/>
      <c r="AO176" s="113"/>
      <c r="AP176" s="113"/>
      <c r="AQ176" s="113"/>
      <c r="AR176" s="113"/>
      <c r="AS176" s="113"/>
      <c r="AT176" s="113"/>
      <c r="AU176" s="113"/>
      <c r="AV176" s="113"/>
      <c r="AW176" s="113"/>
      <c r="AX176" s="113"/>
      <c r="AY176" s="113"/>
      <c r="AZ176" s="113"/>
      <c r="BA176" s="113"/>
      <c r="BB176" s="113"/>
      <c r="BC176" s="113"/>
      <c r="BD176" s="113"/>
      <c r="BE176" s="113"/>
      <c r="BF176" s="113"/>
      <c r="BG176" s="113"/>
      <c r="BH176" s="113"/>
      <c r="BI176" s="113"/>
      <c r="BJ176" s="113"/>
      <c r="BK176" s="113"/>
      <c r="BL176" s="113"/>
      <c r="BM176" s="113"/>
      <c r="BN176" s="113"/>
      <c r="BO176" s="113"/>
      <c r="BP176" s="113"/>
      <c r="BQ176" s="113"/>
      <c r="BR176" s="113"/>
      <c r="BS176" s="113"/>
      <c r="BT176" s="113"/>
      <c r="BU176" s="113"/>
      <c r="BV176" s="113"/>
      <c r="BW176" s="113"/>
      <c r="BX176" s="113"/>
      <c r="BY176" s="113"/>
      <c r="BZ176" s="113"/>
      <c r="CA176" s="113"/>
      <c r="CB176" s="113"/>
      <c r="CC176" s="113"/>
      <c r="CD176" s="113"/>
      <c r="CE176" s="113"/>
      <c r="CF176" s="113"/>
      <c r="CG176" s="113"/>
      <c r="CH176" s="113"/>
      <c r="CI176" s="113"/>
      <c r="CJ176" s="113"/>
      <c r="CK176" s="113"/>
    </row>
    <row r="177" spans="1:89" s="131" customFormat="1">
      <c r="A177" s="129">
        <f>'PENGGABUNGAN AKTIVITAS'!A176</f>
        <v>174</v>
      </c>
      <c r="B177" s="129" t="str">
        <f>'PENGGABUNGAN AKTIVITAS'!B176</f>
        <v>[3] UP DMS</v>
      </c>
      <c r="C177" s="129" t="str">
        <f>'PENGGABUNGAN AKTIVITAS'!C176</f>
        <v>P146</v>
      </c>
      <c r="D177" s="129" t="str">
        <f>'PENGGABUNGAN AKTIVITAS'!D176</f>
        <v>UA3</v>
      </c>
      <c r="E177" s="129">
        <f>'PENGGABUNGAN AKTIVITAS'!E176</f>
        <v>3</v>
      </c>
      <c r="F177" s="129">
        <f>'PENGGABUNGAN AKTIVITAS'!F176</f>
        <v>110</v>
      </c>
      <c r="G177" s="130">
        <f t="shared" si="14"/>
        <v>330</v>
      </c>
      <c r="H177" s="120">
        <f>(G177/$G$381)*'REKAP BTL'!$C$14</f>
        <v>14433900.725420401</v>
      </c>
      <c r="I177" s="129"/>
      <c r="J177" s="129"/>
      <c r="K177" s="129"/>
      <c r="L177" s="129"/>
      <c r="M177" s="129"/>
      <c r="N177" s="129"/>
      <c r="O177" s="129"/>
      <c r="P177" s="129"/>
      <c r="Q177" s="129"/>
      <c r="R177" s="120">
        <f t="shared" si="15"/>
        <v>305206.09861819324</v>
      </c>
      <c r="S177" s="120">
        <f t="shared" si="16"/>
        <v>305206.09861819324</v>
      </c>
      <c r="T177" s="120">
        <f t="shared" si="17"/>
        <v>305206.09861819324</v>
      </c>
      <c r="U177" s="120">
        <f t="shared" si="18"/>
        <v>305206.09861819324</v>
      </c>
      <c r="V177" s="129"/>
      <c r="W177" s="129"/>
      <c r="X177" s="129"/>
      <c r="Y177" s="129"/>
      <c r="Z177" s="129"/>
      <c r="AA177" s="129"/>
      <c r="AB177" s="129"/>
      <c r="AC177" s="129"/>
      <c r="AD177" s="129"/>
      <c r="AE177" s="129"/>
      <c r="AF177" s="129"/>
      <c r="AG177" s="129"/>
      <c r="AH177" s="129"/>
      <c r="AI177" s="129"/>
      <c r="AJ177" s="129"/>
      <c r="AK177" s="129"/>
      <c r="AL177" s="119">
        <f t="shared" si="20"/>
        <v>1220824.394472773</v>
      </c>
      <c r="AM177" s="119">
        <f t="shared" si="19"/>
        <v>28391.264987738905</v>
      </c>
      <c r="AN177" s="113"/>
      <c r="AO177" s="113"/>
      <c r="AP177" s="113"/>
      <c r="AQ177" s="113"/>
      <c r="AR177" s="113"/>
      <c r="AS177" s="113"/>
      <c r="AT177" s="113"/>
      <c r="AU177" s="113"/>
      <c r="AV177" s="113"/>
      <c r="AW177" s="113"/>
      <c r="AX177" s="113"/>
      <c r="AY177" s="113"/>
      <c r="AZ177" s="113"/>
      <c r="BA177" s="113"/>
      <c r="BB177" s="113"/>
      <c r="BC177" s="113"/>
      <c r="BD177" s="113"/>
      <c r="BE177" s="113"/>
      <c r="BF177" s="113"/>
      <c r="BG177" s="113"/>
      <c r="BH177" s="113"/>
      <c r="BI177" s="113"/>
      <c r="BJ177" s="113"/>
      <c r="BK177" s="113"/>
      <c r="BL177" s="113"/>
      <c r="BM177" s="113"/>
      <c r="BN177" s="113"/>
      <c r="BO177" s="113"/>
      <c r="BP177" s="113"/>
      <c r="BQ177" s="113"/>
      <c r="BR177" s="113"/>
      <c r="BS177" s="113"/>
      <c r="BT177" s="113"/>
      <c r="BU177" s="113"/>
      <c r="BV177" s="113"/>
      <c r="BW177" s="113"/>
      <c r="BX177" s="113"/>
      <c r="BY177" s="113"/>
      <c r="BZ177" s="113"/>
      <c r="CA177" s="113"/>
      <c r="CB177" s="113"/>
      <c r="CC177" s="113"/>
      <c r="CD177" s="113"/>
      <c r="CE177" s="113"/>
      <c r="CF177" s="113"/>
      <c r="CG177" s="113"/>
      <c r="CH177" s="113"/>
      <c r="CI177" s="113"/>
      <c r="CJ177" s="113"/>
      <c r="CK177" s="113"/>
    </row>
    <row r="178" spans="1:89" s="131" customFormat="1">
      <c r="A178" s="129">
        <f>'PENGGABUNGAN AKTIVITAS'!A177</f>
        <v>175</v>
      </c>
      <c r="B178" s="129" t="str">
        <f>'PENGGABUNGAN AKTIVITAS'!B177</f>
        <v>[3] Ujian Remidi DMS</v>
      </c>
      <c r="C178" s="129" t="str">
        <f>'PENGGABUNGAN AKTIVITAS'!C177</f>
        <v>P147</v>
      </c>
      <c r="D178" s="129" t="str">
        <f>'PENGGABUNGAN AKTIVITAS'!D177</f>
        <v>UA3</v>
      </c>
      <c r="E178" s="129">
        <f>'PENGGABUNGAN AKTIVITAS'!E177</f>
        <v>3</v>
      </c>
      <c r="F178" s="129">
        <f>'PENGGABUNGAN AKTIVITAS'!F177</f>
        <v>75</v>
      </c>
      <c r="G178" s="130">
        <f t="shared" si="14"/>
        <v>225</v>
      </c>
      <c r="H178" s="120">
        <f>(G178/$G$381)*'REKAP BTL'!$C$14</f>
        <v>9841295.9491502736</v>
      </c>
      <c r="I178" s="129"/>
      <c r="J178" s="129"/>
      <c r="K178" s="129"/>
      <c r="L178" s="129"/>
      <c r="M178" s="129"/>
      <c r="N178" s="129"/>
      <c r="O178" s="129"/>
      <c r="P178" s="129"/>
      <c r="Q178" s="129"/>
      <c r="R178" s="120">
        <f t="shared" si="15"/>
        <v>208095.06723967721</v>
      </c>
      <c r="S178" s="120">
        <f t="shared" si="16"/>
        <v>208095.06723967721</v>
      </c>
      <c r="T178" s="120">
        <f t="shared" si="17"/>
        <v>208095.06723967721</v>
      </c>
      <c r="U178" s="120">
        <f t="shared" si="18"/>
        <v>208095.06723967721</v>
      </c>
      <c r="V178" s="129"/>
      <c r="W178" s="129"/>
      <c r="X178" s="129"/>
      <c r="Y178" s="129"/>
      <c r="Z178" s="129"/>
      <c r="AA178" s="129"/>
      <c r="AB178" s="129"/>
      <c r="AC178" s="129"/>
      <c r="AD178" s="129"/>
      <c r="AE178" s="129"/>
      <c r="AF178" s="129"/>
      <c r="AG178" s="129"/>
      <c r="AH178" s="129"/>
      <c r="AI178" s="129"/>
      <c r="AJ178" s="129"/>
      <c r="AK178" s="129"/>
      <c r="AL178" s="119">
        <f t="shared" si="20"/>
        <v>832380.26895870885</v>
      </c>
      <c r="AM178" s="119">
        <f t="shared" si="19"/>
        <v>19357.680673458344</v>
      </c>
      <c r="AN178" s="113"/>
      <c r="AO178" s="113"/>
      <c r="AP178" s="113"/>
      <c r="AQ178" s="113"/>
      <c r="AR178" s="113"/>
      <c r="AS178" s="113"/>
      <c r="AT178" s="113"/>
      <c r="AU178" s="113"/>
      <c r="AV178" s="113"/>
      <c r="AW178" s="113"/>
      <c r="AX178" s="113"/>
      <c r="AY178" s="113"/>
      <c r="AZ178" s="113"/>
      <c r="BA178" s="113"/>
      <c r="BB178" s="113"/>
      <c r="BC178" s="113"/>
      <c r="BD178" s="113"/>
      <c r="BE178" s="113"/>
      <c r="BF178" s="113"/>
      <c r="BG178" s="113"/>
      <c r="BH178" s="113"/>
      <c r="BI178" s="113"/>
      <c r="BJ178" s="113"/>
      <c r="BK178" s="113"/>
      <c r="BL178" s="113"/>
      <c r="BM178" s="113"/>
      <c r="BN178" s="113"/>
      <c r="BO178" s="113"/>
      <c r="BP178" s="113"/>
      <c r="BQ178" s="113"/>
      <c r="BR178" s="113"/>
      <c r="BS178" s="113"/>
      <c r="BT178" s="113"/>
      <c r="BU178" s="113"/>
      <c r="BV178" s="113"/>
      <c r="BW178" s="113"/>
      <c r="BX178" s="113"/>
      <c r="BY178" s="113"/>
      <c r="BZ178" s="113"/>
      <c r="CA178" s="113"/>
      <c r="CB178" s="113"/>
      <c r="CC178" s="113"/>
      <c r="CD178" s="113"/>
      <c r="CE178" s="113"/>
      <c r="CF178" s="113"/>
      <c r="CG178" s="113"/>
      <c r="CH178" s="113"/>
      <c r="CI178" s="113"/>
      <c r="CJ178" s="113"/>
      <c r="CK178" s="113"/>
    </row>
    <row r="179" spans="1:89" s="131" customFormat="1">
      <c r="A179" s="129">
        <f>'PENGGABUNGAN AKTIVITAS'!A178</f>
        <v>176</v>
      </c>
      <c r="B179" s="129" t="str">
        <f>'PENGGABUNGAN AKTIVITAS'!B178</f>
        <v>[3] UU KKP</v>
      </c>
      <c r="C179" s="129" t="str">
        <f>'PENGGABUNGAN AKTIVITAS'!C178</f>
        <v>P148</v>
      </c>
      <c r="D179" s="129" t="str">
        <f>'PENGGABUNGAN AKTIVITAS'!D178</f>
        <v>UA3</v>
      </c>
      <c r="E179" s="129">
        <f>'PENGGABUNGAN AKTIVITAS'!E178</f>
        <v>3</v>
      </c>
      <c r="F179" s="129">
        <f>'PENGGABUNGAN AKTIVITAS'!F178</f>
        <v>221</v>
      </c>
      <c r="G179" s="130">
        <f t="shared" si="14"/>
        <v>663</v>
      </c>
      <c r="H179" s="120">
        <f>(G179/$G$381)*'REKAP BTL'!$C$14</f>
        <v>28999018.730162803</v>
      </c>
      <c r="I179" s="129"/>
      <c r="J179" s="129"/>
      <c r="K179" s="129"/>
      <c r="L179" s="129"/>
      <c r="M179" s="129"/>
      <c r="N179" s="129"/>
      <c r="O179" s="129"/>
      <c r="P179" s="129"/>
      <c r="Q179" s="129"/>
      <c r="R179" s="120">
        <f t="shared" si="15"/>
        <v>613186.79813291552</v>
      </c>
      <c r="S179" s="120">
        <f t="shared" si="16"/>
        <v>613186.79813291552</v>
      </c>
      <c r="T179" s="120">
        <f t="shared" si="17"/>
        <v>613186.79813291552</v>
      </c>
      <c r="U179" s="120">
        <f t="shared" si="18"/>
        <v>613186.79813291552</v>
      </c>
      <c r="V179" s="129"/>
      <c r="W179" s="129"/>
      <c r="X179" s="129"/>
      <c r="Y179" s="129"/>
      <c r="Z179" s="129"/>
      <c r="AA179" s="129"/>
      <c r="AB179" s="129"/>
      <c r="AC179" s="129"/>
      <c r="AD179" s="129"/>
      <c r="AE179" s="129"/>
      <c r="AF179" s="129"/>
      <c r="AG179" s="129"/>
      <c r="AH179" s="129"/>
      <c r="AI179" s="129"/>
      <c r="AJ179" s="129"/>
      <c r="AK179" s="129"/>
      <c r="AL179" s="119">
        <f t="shared" si="20"/>
        <v>2452747.1925316621</v>
      </c>
      <c r="AM179" s="119">
        <f t="shared" si="19"/>
        <v>57040.632384457254</v>
      </c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3"/>
      <c r="BJ179" s="113"/>
      <c r="BK179" s="113"/>
      <c r="BL179" s="113"/>
      <c r="BM179" s="113"/>
      <c r="BN179" s="113"/>
      <c r="BO179" s="113"/>
      <c r="BP179" s="113"/>
      <c r="BQ179" s="113"/>
      <c r="BR179" s="113"/>
      <c r="BS179" s="113"/>
      <c r="BT179" s="113"/>
      <c r="BU179" s="113"/>
      <c r="BV179" s="113"/>
      <c r="BW179" s="113"/>
      <c r="BX179" s="113"/>
      <c r="BY179" s="113"/>
      <c r="BZ179" s="113"/>
      <c r="CA179" s="113"/>
      <c r="CB179" s="113"/>
      <c r="CC179" s="113"/>
      <c r="CD179" s="113"/>
      <c r="CE179" s="113"/>
      <c r="CF179" s="113"/>
      <c r="CG179" s="113"/>
      <c r="CH179" s="113"/>
      <c r="CI179" s="113"/>
      <c r="CJ179" s="113"/>
      <c r="CK179" s="113"/>
    </row>
    <row r="180" spans="1:89" s="131" customFormat="1">
      <c r="A180" s="129">
        <f>'PENGGABUNGAN AKTIVITAS'!A179</f>
        <v>177</v>
      </c>
      <c r="B180" s="129" t="str">
        <f>'PENGGABUNGAN AKTIVITAS'!B179</f>
        <v>[3] UP KKP</v>
      </c>
      <c r="C180" s="129" t="str">
        <f>'PENGGABUNGAN AKTIVITAS'!C179</f>
        <v>P149</v>
      </c>
      <c r="D180" s="129" t="str">
        <f>'PENGGABUNGAN AKTIVITAS'!D179</f>
        <v>UA3</v>
      </c>
      <c r="E180" s="129">
        <f>'PENGGABUNGAN AKTIVITAS'!E179</f>
        <v>3</v>
      </c>
      <c r="F180" s="129">
        <f>'PENGGABUNGAN AKTIVITAS'!F179</f>
        <v>110</v>
      </c>
      <c r="G180" s="130">
        <f t="shared" si="14"/>
        <v>330</v>
      </c>
      <c r="H180" s="120">
        <f>(G180/$G$381)*'REKAP BTL'!$C$14</f>
        <v>14433900.725420401</v>
      </c>
      <c r="I180" s="129"/>
      <c r="J180" s="129"/>
      <c r="K180" s="129"/>
      <c r="L180" s="129"/>
      <c r="M180" s="129"/>
      <c r="N180" s="129"/>
      <c r="O180" s="129"/>
      <c r="P180" s="129"/>
      <c r="Q180" s="129"/>
      <c r="R180" s="120">
        <f t="shared" si="15"/>
        <v>305206.09861819324</v>
      </c>
      <c r="S180" s="120">
        <f t="shared" si="16"/>
        <v>305206.09861819324</v>
      </c>
      <c r="T180" s="120">
        <f t="shared" si="17"/>
        <v>305206.09861819324</v>
      </c>
      <c r="U180" s="120">
        <f t="shared" si="18"/>
        <v>305206.09861819324</v>
      </c>
      <c r="V180" s="129"/>
      <c r="W180" s="129"/>
      <c r="X180" s="129"/>
      <c r="Y180" s="129"/>
      <c r="Z180" s="129"/>
      <c r="AA180" s="129"/>
      <c r="AB180" s="129"/>
      <c r="AC180" s="129"/>
      <c r="AD180" s="129"/>
      <c r="AE180" s="129"/>
      <c r="AF180" s="129"/>
      <c r="AG180" s="129"/>
      <c r="AH180" s="129"/>
      <c r="AI180" s="129"/>
      <c r="AJ180" s="129"/>
      <c r="AK180" s="129"/>
      <c r="AL180" s="119">
        <f t="shared" si="20"/>
        <v>1220824.394472773</v>
      </c>
      <c r="AM180" s="119">
        <f t="shared" si="19"/>
        <v>28391.264987738905</v>
      </c>
      <c r="AN180" s="113"/>
      <c r="AO180" s="113"/>
      <c r="AP180" s="113"/>
      <c r="AQ180" s="113"/>
      <c r="AR180" s="113"/>
      <c r="AS180" s="113"/>
      <c r="AT180" s="113"/>
      <c r="AU180" s="113"/>
      <c r="AV180" s="113"/>
      <c r="AW180" s="113"/>
      <c r="AX180" s="113"/>
      <c r="AY180" s="113"/>
      <c r="AZ180" s="113"/>
      <c r="BA180" s="113"/>
      <c r="BB180" s="113"/>
      <c r="BC180" s="113"/>
      <c r="BD180" s="113"/>
      <c r="BE180" s="113"/>
      <c r="BF180" s="113"/>
      <c r="BG180" s="113"/>
      <c r="BH180" s="113"/>
      <c r="BI180" s="113"/>
      <c r="BJ180" s="113"/>
      <c r="BK180" s="113"/>
      <c r="BL180" s="113"/>
      <c r="BM180" s="113"/>
      <c r="BN180" s="113"/>
      <c r="BO180" s="113"/>
      <c r="BP180" s="113"/>
      <c r="BQ180" s="113"/>
      <c r="BR180" s="113"/>
      <c r="BS180" s="113"/>
      <c r="BT180" s="113"/>
      <c r="BU180" s="113"/>
      <c r="BV180" s="113"/>
      <c r="BW180" s="113"/>
      <c r="BX180" s="113"/>
      <c r="BY180" s="113"/>
      <c r="BZ180" s="113"/>
      <c r="CA180" s="113"/>
      <c r="CB180" s="113"/>
      <c r="CC180" s="113"/>
      <c r="CD180" s="113"/>
      <c r="CE180" s="113"/>
      <c r="CF180" s="113"/>
      <c r="CG180" s="113"/>
      <c r="CH180" s="113"/>
      <c r="CI180" s="113"/>
      <c r="CJ180" s="113"/>
      <c r="CK180" s="113"/>
    </row>
    <row r="181" spans="1:89" s="131" customFormat="1">
      <c r="A181" s="129">
        <f>'PENGGABUNGAN AKTIVITAS'!A180</f>
        <v>178</v>
      </c>
      <c r="B181" s="129" t="str">
        <f>'PENGGABUNGAN AKTIVITAS'!B180</f>
        <v>[3] Ujian Remidi KKP</v>
      </c>
      <c r="C181" s="129" t="str">
        <f>'PENGGABUNGAN AKTIVITAS'!C180</f>
        <v>P150</v>
      </c>
      <c r="D181" s="129" t="str">
        <f>'PENGGABUNGAN AKTIVITAS'!D180</f>
        <v>UA3</v>
      </c>
      <c r="E181" s="129">
        <f>'PENGGABUNGAN AKTIVITAS'!E180</f>
        <v>3</v>
      </c>
      <c r="F181" s="129">
        <f>'PENGGABUNGAN AKTIVITAS'!F180</f>
        <v>75</v>
      </c>
      <c r="G181" s="130">
        <f t="shared" si="14"/>
        <v>225</v>
      </c>
      <c r="H181" s="120">
        <f>(G181/$G$381)*'REKAP BTL'!$C$14</f>
        <v>9841295.9491502736</v>
      </c>
      <c r="I181" s="129"/>
      <c r="J181" s="129"/>
      <c r="K181" s="129"/>
      <c r="L181" s="129"/>
      <c r="M181" s="129"/>
      <c r="N181" s="129"/>
      <c r="O181" s="129"/>
      <c r="P181" s="129"/>
      <c r="Q181" s="129"/>
      <c r="R181" s="120">
        <f t="shared" si="15"/>
        <v>208095.06723967721</v>
      </c>
      <c r="S181" s="120">
        <f t="shared" si="16"/>
        <v>208095.06723967721</v>
      </c>
      <c r="T181" s="120">
        <f t="shared" si="17"/>
        <v>208095.06723967721</v>
      </c>
      <c r="U181" s="120">
        <f t="shared" si="18"/>
        <v>208095.06723967721</v>
      </c>
      <c r="V181" s="129"/>
      <c r="W181" s="129"/>
      <c r="X181" s="129"/>
      <c r="Y181" s="129"/>
      <c r="Z181" s="129"/>
      <c r="AA181" s="129"/>
      <c r="AB181" s="129"/>
      <c r="AC181" s="129"/>
      <c r="AD181" s="129"/>
      <c r="AE181" s="129"/>
      <c r="AF181" s="129"/>
      <c r="AG181" s="129"/>
      <c r="AH181" s="129"/>
      <c r="AI181" s="129"/>
      <c r="AJ181" s="129"/>
      <c r="AK181" s="129"/>
      <c r="AL181" s="119">
        <f t="shared" si="20"/>
        <v>832380.26895870885</v>
      </c>
      <c r="AM181" s="119">
        <f t="shared" si="19"/>
        <v>19357.680673458344</v>
      </c>
      <c r="AN181" s="113"/>
      <c r="AO181" s="113"/>
      <c r="AP181" s="113"/>
      <c r="AQ181" s="113"/>
      <c r="AR181" s="113"/>
      <c r="AS181" s="113"/>
      <c r="AT181" s="113"/>
      <c r="AU181" s="113"/>
      <c r="AV181" s="113"/>
      <c r="AW181" s="113"/>
      <c r="AX181" s="113"/>
      <c r="AY181" s="113"/>
      <c r="AZ181" s="113"/>
      <c r="BA181" s="113"/>
      <c r="BB181" s="113"/>
      <c r="BC181" s="113"/>
      <c r="BD181" s="113"/>
      <c r="BE181" s="113"/>
      <c r="BF181" s="113"/>
      <c r="BG181" s="113"/>
      <c r="BH181" s="113"/>
      <c r="BI181" s="113"/>
      <c r="BJ181" s="113"/>
      <c r="BK181" s="113"/>
      <c r="BL181" s="113"/>
      <c r="BM181" s="113"/>
      <c r="BN181" s="113"/>
      <c r="BO181" s="113"/>
      <c r="BP181" s="113"/>
      <c r="BQ181" s="113"/>
      <c r="BR181" s="113"/>
      <c r="BS181" s="113"/>
      <c r="BT181" s="113"/>
      <c r="BU181" s="113"/>
      <c r="BV181" s="113"/>
      <c r="BW181" s="113"/>
      <c r="BX181" s="113"/>
      <c r="BY181" s="113"/>
      <c r="BZ181" s="113"/>
      <c r="CA181" s="113"/>
      <c r="CB181" s="113"/>
      <c r="CC181" s="113"/>
      <c r="CD181" s="113"/>
      <c r="CE181" s="113"/>
      <c r="CF181" s="113"/>
      <c r="CG181" s="113"/>
      <c r="CH181" s="113"/>
      <c r="CI181" s="113"/>
      <c r="CJ181" s="113"/>
      <c r="CK181" s="113"/>
    </row>
    <row r="182" spans="1:89" s="131" customFormat="1">
      <c r="A182" s="129">
        <f>'PENGGABUNGAN AKTIVITAS'!A181</f>
        <v>179</v>
      </c>
      <c r="B182" s="129" t="str">
        <f>'PENGGABUNGAN AKTIVITAS'!B181</f>
        <v>[3] Ujian Sooca HI</v>
      </c>
      <c r="C182" s="129" t="str">
        <f>'PENGGABUNGAN AKTIVITAS'!C181</f>
        <v>P151</v>
      </c>
      <c r="D182" s="129" t="str">
        <f>'PENGGABUNGAN AKTIVITAS'!D181</f>
        <v>UA3</v>
      </c>
      <c r="E182" s="129">
        <f>'PENGGABUNGAN AKTIVITAS'!E181</f>
        <v>8</v>
      </c>
      <c r="F182" s="129">
        <f>'PENGGABUNGAN AKTIVITAS'!F181</f>
        <v>221</v>
      </c>
      <c r="G182" s="130">
        <f t="shared" si="14"/>
        <v>1768</v>
      </c>
      <c r="H182" s="120">
        <f>(G182/$G$381)*'REKAP BTL'!$C$14</f>
        <v>77330716.613767475</v>
      </c>
      <c r="I182" s="129"/>
      <c r="J182" s="129"/>
      <c r="K182" s="129"/>
      <c r="L182" s="129"/>
      <c r="M182" s="129"/>
      <c r="N182" s="129"/>
      <c r="O182" s="129"/>
      <c r="P182" s="129"/>
      <c r="Q182" s="129"/>
      <c r="R182" s="120">
        <f t="shared" si="15"/>
        <v>1635164.7950211081</v>
      </c>
      <c r="S182" s="120">
        <f t="shared" si="16"/>
        <v>1635164.7950211081</v>
      </c>
      <c r="T182" s="120">
        <f t="shared" si="17"/>
        <v>1635164.7950211081</v>
      </c>
      <c r="U182" s="120">
        <f t="shared" si="18"/>
        <v>1635164.7950211081</v>
      </c>
      <c r="V182" s="129"/>
      <c r="W182" s="129"/>
      <c r="X182" s="129"/>
      <c r="Y182" s="129"/>
      <c r="Z182" s="129"/>
      <c r="AA182" s="129"/>
      <c r="AB182" s="129"/>
      <c r="AC182" s="129"/>
      <c r="AD182" s="129"/>
      <c r="AE182" s="129"/>
      <c r="AF182" s="129"/>
      <c r="AG182" s="129"/>
      <c r="AH182" s="129"/>
      <c r="AI182" s="129"/>
      <c r="AJ182" s="129"/>
      <c r="AK182" s="129"/>
      <c r="AL182" s="119">
        <f t="shared" si="20"/>
        <v>6540659.1800844325</v>
      </c>
      <c r="AM182" s="119">
        <f t="shared" si="19"/>
        <v>152108.35302521937</v>
      </c>
      <c r="AN182" s="113"/>
      <c r="AO182" s="113"/>
      <c r="AP182" s="113"/>
      <c r="AQ182" s="113"/>
      <c r="AR182" s="113"/>
      <c r="AS182" s="113"/>
      <c r="AT182" s="113"/>
      <c r="AU182" s="113"/>
      <c r="AV182" s="113"/>
      <c r="AW182" s="113"/>
      <c r="AX182" s="113"/>
      <c r="AY182" s="113"/>
      <c r="AZ182" s="113"/>
      <c r="BA182" s="113"/>
      <c r="BB182" s="113"/>
      <c r="BC182" s="113"/>
      <c r="BD182" s="113"/>
      <c r="BE182" s="113"/>
      <c r="BF182" s="113"/>
      <c r="BG182" s="113"/>
      <c r="BH182" s="113"/>
      <c r="BI182" s="113"/>
      <c r="BJ182" s="113"/>
      <c r="BK182" s="113"/>
      <c r="BL182" s="113"/>
      <c r="BM182" s="113"/>
      <c r="BN182" s="113"/>
      <c r="BO182" s="113"/>
      <c r="BP182" s="113"/>
      <c r="BQ182" s="113"/>
      <c r="BR182" s="113"/>
      <c r="BS182" s="113"/>
      <c r="BT182" s="113"/>
      <c r="BU182" s="113"/>
      <c r="BV182" s="113"/>
      <c r="BW182" s="113"/>
      <c r="BX182" s="113"/>
      <c r="BY182" s="113"/>
      <c r="BZ182" s="113"/>
      <c r="CA182" s="113"/>
      <c r="CB182" s="113"/>
      <c r="CC182" s="113"/>
      <c r="CD182" s="113"/>
      <c r="CE182" s="113"/>
      <c r="CF182" s="113"/>
      <c r="CG182" s="113"/>
      <c r="CH182" s="113"/>
      <c r="CI182" s="113"/>
      <c r="CJ182" s="113"/>
      <c r="CK182" s="113"/>
    </row>
    <row r="183" spans="1:89" s="131" customFormat="1">
      <c r="A183" s="129">
        <f>'PENGGABUNGAN AKTIVITAS'!A182</f>
        <v>180</v>
      </c>
      <c r="B183" s="129" t="str">
        <f>'PENGGABUNGAN AKTIVITAS'!B182</f>
        <v>[3] UP Sooca HI</v>
      </c>
      <c r="C183" s="129" t="str">
        <f>'PENGGABUNGAN AKTIVITAS'!C182</f>
        <v>P152</v>
      </c>
      <c r="D183" s="129" t="str">
        <f>'PENGGABUNGAN AKTIVITAS'!D182</f>
        <v>UA3</v>
      </c>
      <c r="E183" s="129">
        <f>'PENGGABUNGAN AKTIVITAS'!E182</f>
        <v>8</v>
      </c>
      <c r="F183" s="129">
        <f>'PENGGABUNGAN AKTIVITAS'!F182</f>
        <v>110</v>
      </c>
      <c r="G183" s="130">
        <f t="shared" si="14"/>
        <v>880</v>
      </c>
      <c r="H183" s="120">
        <f>(G183/$G$381)*'REKAP BTL'!$C$14</f>
        <v>38490401.934454404</v>
      </c>
      <c r="I183" s="129"/>
      <c r="J183" s="129"/>
      <c r="K183" s="129"/>
      <c r="L183" s="129"/>
      <c r="M183" s="129"/>
      <c r="N183" s="129"/>
      <c r="O183" s="129"/>
      <c r="P183" s="129"/>
      <c r="Q183" s="129"/>
      <c r="R183" s="120">
        <f t="shared" si="15"/>
        <v>813882.9296485153</v>
      </c>
      <c r="S183" s="120">
        <f t="shared" si="16"/>
        <v>813882.9296485153</v>
      </c>
      <c r="T183" s="120">
        <f t="shared" si="17"/>
        <v>813882.9296485153</v>
      </c>
      <c r="U183" s="120">
        <f t="shared" si="18"/>
        <v>813882.9296485153</v>
      </c>
      <c r="V183" s="129"/>
      <c r="W183" s="129"/>
      <c r="X183" s="129"/>
      <c r="Y183" s="129"/>
      <c r="Z183" s="129"/>
      <c r="AA183" s="129"/>
      <c r="AB183" s="129"/>
      <c r="AC183" s="129"/>
      <c r="AD183" s="129"/>
      <c r="AE183" s="129"/>
      <c r="AF183" s="129"/>
      <c r="AG183" s="129"/>
      <c r="AH183" s="129"/>
      <c r="AI183" s="129"/>
      <c r="AJ183" s="129"/>
      <c r="AK183" s="129"/>
      <c r="AL183" s="119">
        <f t="shared" si="20"/>
        <v>3255531.7185940612</v>
      </c>
      <c r="AM183" s="119">
        <f t="shared" si="19"/>
        <v>75710.039967303746</v>
      </c>
      <c r="AN183" s="113"/>
      <c r="AO183" s="113"/>
      <c r="AP183" s="113"/>
      <c r="AQ183" s="113"/>
      <c r="AR183" s="113"/>
      <c r="AS183" s="113"/>
      <c r="AT183" s="113"/>
      <c r="AU183" s="113"/>
      <c r="AV183" s="113"/>
      <c r="AW183" s="113"/>
      <c r="AX183" s="113"/>
      <c r="AY183" s="113"/>
      <c r="AZ183" s="113"/>
      <c r="BA183" s="113"/>
      <c r="BB183" s="113"/>
      <c r="BC183" s="113"/>
      <c r="BD183" s="113"/>
      <c r="BE183" s="113"/>
      <c r="BF183" s="113"/>
      <c r="BG183" s="113"/>
      <c r="BH183" s="113"/>
      <c r="BI183" s="113"/>
      <c r="BJ183" s="113"/>
      <c r="BK183" s="113"/>
      <c r="BL183" s="113"/>
      <c r="BM183" s="113"/>
      <c r="BN183" s="113"/>
      <c r="BO183" s="113"/>
      <c r="BP183" s="113"/>
      <c r="BQ183" s="113"/>
      <c r="BR183" s="113"/>
      <c r="BS183" s="113"/>
      <c r="BT183" s="113"/>
      <c r="BU183" s="113"/>
      <c r="BV183" s="113"/>
      <c r="BW183" s="113"/>
      <c r="BX183" s="113"/>
      <c r="BY183" s="113"/>
      <c r="BZ183" s="113"/>
      <c r="CA183" s="113"/>
      <c r="CB183" s="113"/>
      <c r="CC183" s="113"/>
      <c r="CD183" s="113"/>
      <c r="CE183" s="113"/>
      <c r="CF183" s="113"/>
      <c r="CG183" s="113"/>
      <c r="CH183" s="113"/>
      <c r="CI183" s="113"/>
      <c r="CJ183" s="113"/>
      <c r="CK183" s="113"/>
    </row>
    <row r="184" spans="1:89" s="131" customFormat="1">
      <c r="A184" s="129">
        <f>'PENGGABUNGAN AKTIVITAS'!A183</f>
        <v>181</v>
      </c>
      <c r="B184" s="129" t="str">
        <f>'PENGGABUNGAN AKTIVITAS'!B183</f>
        <v>[3] Ujian Sooca DMS</v>
      </c>
      <c r="C184" s="129" t="str">
        <f>'PENGGABUNGAN AKTIVITAS'!C183</f>
        <v>P153</v>
      </c>
      <c r="D184" s="129" t="str">
        <f>'PENGGABUNGAN AKTIVITAS'!D183</f>
        <v>UA3</v>
      </c>
      <c r="E184" s="129">
        <f>'PENGGABUNGAN AKTIVITAS'!E183</f>
        <v>8</v>
      </c>
      <c r="F184" s="129">
        <f>'PENGGABUNGAN AKTIVITAS'!F183</f>
        <v>221</v>
      </c>
      <c r="G184" s="130">
        <f t="shared" si="14"/>
        <v>1768</v>
      </c>
      <c r="H184" s="120">
        <f>(G184/$G$381)*'REKAP BTL'!$C$14</f>
        <v>77330716.613767475</v>
      </c>
      <c r="I184" s="129"/>
      <c r="J184" s="129"/>
      <c r="K184" s="129"/>
      <c r="L184" s="129"/>
      <c r="M184" s="129"/>
      <c r="N184" s="129"/>
      <c r="O184" s="129"/>
      <c r="P184" s="129"/>
      <c r="Q184" s="129"/>
      <c r="R184" s="120">
        <f t="shared" si="15"/>
        <v>1635164.7950211081</v>
      </c>
      <c r="S184" s="120">
        <f t="shared" si="16"/>
        <v>1635164.7950211081</v>
      </c>
      <c r="T184" s="120">
        <f t="shared" si="17"/>
        <v>1635164.7950211081</v>
      </c>
      <c r="U184" s="120">
        <f t="shared" si="18"/>
        <v>1635164.7950211081</v>
      </c>
      <c r="V184" s="129"/>
      <c r="W184" s="129"/>
      <c r="X184" s="129"/>
      <c r="Y184" s="129"/>
      <c r="Z184" s="129"/>
      <c r="AA184" s="129"/>
      <c r="AB184" s="129"/>
      <c r="AC184" s="129"/>
      <c r="AD184" s="129"/>
      <c r="AE184" s="129"/>
      <c r="AF184" s="129"/>
      <c r="AG184" s="129"/>
      <c r="AH184" s="129"/>
      <c r="AI184" s="129"/>
      <c r="AJ184" s="129"/>
      <c r="AK184" s="129"/>
      <c r="AL184" s="119">
        <f t="shared" si="20"/>
        <v>6540659.1800844325</v>
      </c>
      <c r="AM184" s="119">
        <f t="shared" si="19"/>
        <v>152108.35302521937</v>
      </c>
      <c r="AN184" s="113"/>
      <c r="AO184" s="113"/>
      <c r="AP184" s="113"/>
      <c r="AQ184" s="113"/>
      <c r="AR184" s="113"/>
      <c r="AS184" s="113"/>
      <c r="AT184" s="113"/>
      <c r="AU184" s="113"/>
      <c r="AV184" s="113"/>
      <c r="AW184" s="113"/>
      <c r="AX184" s="113"/>
      <c r="AY184" s="113"/>
      <c r="AZ184" s="113"/>
      <c r="BA184" s="113"/>
      <c r="BB184" s="113"/>
      <c r="BC184" s="113"/>
      <c r="BD184" s="113"/>
      <c r="BE184" s="113"/>
      <c r="BF184" s="113"/>
      <c r="BG184" s="113"/>
      <c r="BH184" s="113"/>
      <c r="BI184" s="113"/>
      <c r="BJ184" s="113"/>
      <c r="BK184" s="113"/>
      <c r="BL184" s="113"/>
      <c r="BM184" s="113"/>
      <c r="BN184" s="113"/>
      <c r="BO184" s="113"/>
      <c r="BP184" s="113"/>
      <c r="BQ184" s="113"/>
      <c r="BR184" s="113"/>
      <c r="BS184" s="113"/>
      <c r="BT184" s="113"/>
      <c r="BU184" s="113"/>
      <c r="BV184" s="113"/>
      <c r="BW184" s="113"/>
      <c r="BX184" s="113"/>
      <c r="BY184" s="113"/>
      <c r="BZ184" s="113"/>
      <c r="CA184" s="113"/>
      <c r="CB184" s="113"/>
      <c r="CC184" s="113"/>
      <c r="CD184" s="113"/>
      <c r="CE184" s="113"/>
      <c r="CF184" s="113"/>
      <c r="CG184" s="113"/>
      <c r="CH184" s="113"/>
      <c r="CI184" s="113"/>
      <c r="CJ184" s="113"/>
      <c r="CK184" s="113"/>
    </row>
    <row r="185" spans="1:89" s="131" customFormat="1">
      <c r="A185" s="129">
        <f>'PENGGABUNGAN AKTIVITAS'!A184</f>
        <v>182</v>
      </c>
      <c r="B185" s="129" t="str">
        <f>'PENGGABUNGAN AKTIVITAS'!B184</f>
        <v>[3] UP Sooca DMS</v>
      </c>
      <c r="C185" s="129" t="str">
        <f>'PENGGABUNGAN AKTIVITAS'!C184</f>
        <v>P154</v>
      </c>
      <c r="D185" s="129" t="str">
        <f>'PENGGABUNGAN AKTIVITAS'!D184</f>
        <v>UA3</v>
      </c>
      <c r="E185" s="129">
        <f>'PENGGABUNGAN AKTIVITAS'!E184</f>
        <v>8</v>
      </c>
      <c r="F185" s="129">
        <f>'PENGGABUNGAN AKTIVITAS'!F184</f>
        <v>110</v>
      </c>
      <c r="G185" s="130">
        <f t="shared" si="14"/>
        <v>880</v>
      </c>
      <c r="H185" s="120">
        <f>(G185/$G$381)*'REKAP BTL'!$C$14</f>
        <v>38490401.934454404</v>
      </c>
      <c r="I185" s="129"/>
      <c r="J185" s="129"/>
      <c r="K185" s="129"/>
      <c r="L185" s="129"/>
      <c r="M185" s="129"/>
      <c r="N185" s="129"/>
      <c r="O185" s="129"/>
      <c r="P185" s="129"/>
      <c r="Q185" s="129"/>
      <c r="R185" s="120">
        <f t="shared" si="15"/>
        <v>813882.9296485153</v>
      </c>
      <c r="S185" s="120">
        <f t="shared" si="16"/>
        <v>813882.9296485153</v>
      </c>
      <c r="T185" s="120">
        <f t="shared" si="17"/>
        <v>813882.9296485153</v>
      </c>
      <c r="U185" s="120">
        <f t="shared" si="18"/>
        <v>813882.9296485153</v>
      </c>
      <c r="V185" s="129"/>
      <c r="W185" s="129"/>
      <c r="X185" s="129"/>
      <c r="Y185" s="129"/>
      <c r="Z185" s="129"/>
      <c r="AA185" s="129"/>
      <c r="AB185" s="129"/>
      <c r="AC185" s="129"/>
      <c r="AD185" s="129"/>
      <c r="AE185" s="129"/>
      <c r="AF185" s="129"/>
      <c r="AG185" s="129"/>
      <c r="AH185" s="129"/>
      <c r="AI185" s="129"/>
      <c r="AJ185" s="129"/>
      <c r="AK185" s="129"/>
      <c r="AL185" s="119">
        <f t="shared" si="20"/>
        <v>3255531.7185940612</v>
      </c>
      <c r="AM185" s="119">
        <f t="shared" si="19"/>
        <v>75710.039967303746</v>
      </c>
      <c r="AN185" s="113"/>
      <c r="AO185" s="113"/>
      <c r="AP185" s="113"/>
      <c r="AQ185" s="113"/>
      <c r="AR185" s="113"/>
      <c r="AS185" s="113"/>
      <c r="AT185" s="113"/>
      <c r="AU185" s="113"/>
      <c r="AV185" s="113"/>
      <c r="AW185" s="113"/>
      <c r="AX185" s="113"/>
      <c r="AY185" s="113"/>
      <c r="AZ185" s="113"/>
      <c r="BA185" s="113"/>
      <c r="BB185" s="113"/>
      <c r="BC185" s="113"/>
      <c r="BD185" s="113"/>
      <c r="BE185" s="113"/>
      <c r="BF185" s="113"/>
      <c r="BG185" s="113"/>
      <c r="BH185" s="113"/>
      <c r="BI185" s="113"/>
      <c r="BJ185" s="113"/>
      <c r="BK185" s="113"/>
      <c r="BL185" s="113"/>
      <c r="BM185" s="113"/>
      <c r="BN185" s="113"/>
      <c r="BO185" s="113"/>
      <c r="BP185" s="113"/>
      <c r="BQ185" s="113"/>
      <c r="BR185" s="113"/>
      <c r="BS185" s="113"/>
      <c r="BT185" s="113"/>
      <c r="BU185" s="113"/>
      <c r="BV185" s="113"/>
      <c r="BW185" s="113"/>
      <c r="BX185" s="113"/>
      <c r="BY185" s="113"/>
      <c r="BZ185" s="113"/>
      <c r="CA185" s="113"/>
      <c r="CB185" s="113"/>
      <c r="CC185" s="113"/>
      <c r="CD185" s="113"/>
      <c r="CE185" s="113"/>
      <c r="CF185" s="113"/>
      <c r="CG185" s="113"/>
      <c r="CH185" s="113"/>
      <c r="CI185" s="113"/>
      <c r="CJ185" s="113"/>
      <c r="CK185" s="113"/>
    </row>
    <row r="186" spans="1:89" s="131" customFormat="1">
      <c r="A186" s="129">
        <f>'PENGGABUNGAN AKTIVITAS'!A185</f>
        <v>183</v>
      </c>
      <c r="B186" s="129" t="str">
        <f>'PENGGABUNGAN AKTIVITAS'!B185</f>
        <v>[3] Ujian Sooca KKP</v>
      </c>
      <c r="C186" s="129" t="str">
        <f>'PENGGABUNGAN AKTIVITAS'!C185</f>
        <v>P155</v>
      </c>
      <c r="D186" s="129" t="str">
        <f>'PENGGABUNGAN AKTIVITAS'!D185</f>
        <v>UA3</v>
      </c>
      <c r="E186" s="129">
        <f>'PENGGABUNGAN AKTIVITAS'!E185</f>
        <v>8</v>
      </c>
      <c r="F186" s="129">
        <f>'PENGGABUNGAN AKTIVITAS'!F185</f>
        <v>221</v>
      </c>
      <c r="G186" s="130">
        <f t="shared" si="14"/>
        <v>1768</v>
      </c>
      <c r="H186" s="120">
        <f>(G186/$G$381)*'REKAP BTL'!$C$14</f>
        <v>77330716.613767475</v>
      </c>
      <c r="I186" s="129"/>
      <c r="J186" s="129"/>
      <c r="K186" s="129"/>
      <c r="L186" s="129"/>
      <c r="M186" s="129"/>
      <c r="N186" s="129"/>
      <c r="O186" s="129"/>
      <c r="P186" s="129"/>
      <c r="Q186" s="129"/>
      <c r="R186" s="120">
        <f t="shared" si="15"/>
        <v>1635164.7950211081</v>
      </c>
      <c r="S186" s="120">
        <f t="shared" si="16"/>
        <v>1635164.7950211081</v>
      </c>
      <c r="T186" s="120">
        <f t="shared" si="17"/>
        <v>1635164.7950211081</v>
      </c>
      <c r="U186" s="120">
        <f t="shared" si="18"/>
        <v>1635164.7950211081</v>
      </c>
      <c r="V186" s="129"/>
      <c r="W186" s="129"/>
      <c r="X186" s="129"/>
      <c r="Y186" s="129"/>
      <c r="Z186" s="129"/>
      <c r="AA186" s="129"/>
      <c r="AB186" s="129"/>
      <c r="AC186" s="129"/>
      <c r="AD186" s="129"/>
      <c r="AE186" s="129"/>
      <c r="AF186" s="129"/>
      <c r="AG186" s="129"/>
      <c r="AH186" s="129"/>
      <c r="AI186" s="129"/>
      <c r="AJ186" s="129"/>
      <c r="AK186" s="129"/>
      <c r="AL186" s="119">
        <f t="shared" si="20"/>
        <v>6540659.1800844325</v>
      </c>
      <c r="AM186" s="119">
        <f t="shared" si="19"/>
        <v>152108.35302521937</v>
      </c>
      <c r="AN186" s="113"/>
      <c r="AO186" s="113"/>
      <c r="AP186" s="113"/>
      <c r="AQ186" s="113"/>
      <c r="AR186" s="113"/>
      <c r="AS186" s="113"/>
      <c r="AT186" s="113"/>
      <c r="AU186" s="113"/>
      <c r="AV186" s="113"/>
      <c r="AW186" s="113"/>
      <c r="AX186" s="113"/>
      <c r="AY186" s="113"/>
      <c r="AZ186" s="113"/>
      <c r="BA186" s="113"/>
      <c r="BB186" s="113"/>
      <c r="BC186" s="113"/>
      <c r="BD186" s="113"/>
      <c r="BE186" s="113"/>
      <c r="BF186" s="113"/>
      <c r="BG186" s="113"/>
      <c r="BH186" s="113"/>
      <c r="BI186" s="113"/>
      <c r="BJ186" s="113"/>
      <c r="BK186" s="113"/>
      <c r="BL186" s="113"/>
      <c r="BM186" s="113"/>
      <c r="BN186" s="113"/>
      <c r="BO186" s="113"/>
      <c r="BP186" s="113"/>
      <c r="BQ186" s="113"/>
      <c r="BR186" s="113"/>
      <c r="BS186" s="113"/>
      <c r="BT186" s="113"/>
      <c r="BU186" s="113"/>
      <c r="BV186" s="113"/>
      <c r="BW186" s="113"/>
      <c r="BX186" s="113"/>
      <c r="BY186" s="113"/>
      <c r="BZ186" s="113"/>
      <c r="CA186" s="113"/>
      <c r="CB186" s="113"/>
      <c r="CC186" s="113"/>
      <c r="CD186" s="113"/>
      <c r="CE186" s="113"/>
      <c r="CF186" s="113"/>
      <c r="CG186" s="113"/>
      <c r="CH186" s="113"/>
      <c r="CI186" s="113"/>
      <c r="CJ186" s="113"/>
      <c r="CK186" s="113"/>
    </row>
    <row r="187" spans="1:89" s="131" customFormat="1">
      <c r="A187" s="129">
        <f>'PENGGABUNGAN AKTIVITAS'!A186</f>
        <v>184</v>
      </c>
      <c r="B187" s="129" t="str">
        <f>'PENGGABUNGAN AKTIVITAS'!B186</f>
        <v>[3] UP Sooca KKP</v>
      </c>
      <c r="C187" s="129" t="str">
        <f>'PENGGABUNGAN AKTIVITAS'!C186</f>
        <v>P156</v>
      </c>
      <c r="D187" s="129" t="str">
        <f>'PENGGABUNGAN AKTIVITAS'!D186</f>
        <v>UA3</v>
      </c>
      <c r="E187" s="129">
        <f>'PENGGABUNGAN AKTIVITAS'!E186</f>
        <v>8</v>
      </c>
      <c r="F187" s="129">
        <f>'PENGGABUNGAN AKTIVITAS'!F186</f>
        <v>110</v>
      </c>
      <c r="G187" s="130">
        <f t="shared" si="14"/>
        <v>880</v>
      </c>
      <c r="H187" s="120">
        <f>(G187/$G$381)*'REKAP BTL'!$C$14</f>
        <v>38490401.934454404</v>
      </c>
      <c r="I187" s="129"/>
      <c r="J187" s="129"/>
      <c r="K187" s="129"/>
      <c r="L187" s="129"/>
      <c r="M187" s="129"/>
      <c r="N187" s="129"/>
      <c r="O187" s="129"/>
      <c r="P187" s="129"/>
      <c r="Q187" s="129"/>
      <c r="R187" s="120">
        <f t="shared" si="15"/>
        <v>813882.9296485153</v>
      </c>
      <c r="S187" s="120">
        <f t="shared" si="16"/>
        <v>813882.9296485153</v>
      </c>
      <c r="T187" s="120">
        <f t="shared" si="17"/>
        <v>813882.9296485153</v>
      </c>
      <c r="U187" s="120">
        <f t="shared" si="18"/>
        <v>813882.9296485153</v>
      </c>
      <c r="V187" s="129"/>
      <c r="W187" s="129"/>
      <c r="X187" s="129"/>
      <c r="Y187" s="129"/>
      <c r="Z187" s="129"/>
      <c r="AA187" s="129"/>
      <c r="AB187" s="129"/>
      <c r="AC187" s="129"/>
      <c r="AD187" s="129"/>
      <c r="AE187" s="129"/>
      <c r="AF187" s="129"/>
      <c r="AG187" s="129"/>
      <c r="AH187" s="129"/>
      <c r="AI187" s="129"/>
      <c r="AJ187" s="129"/>
      <c r="AK187" s="129"/>
      <c r="AL187" s="119">
        <f t="shared" si="20"/>
        <v>3255531.7185940612</v>
      </c>
      <c r="AM187" s="119">
        <f t="shared" si="19"/>
        <v>75710.039967303746</v>
      </c>
      <c r="AN187" s="113"/>
      <c r="AO187" s="113"/>
      <c r="AP187" s="113"/>
      <c r="AQ187" s="113"/>
      <c r="AR187" s="113"/>
      <c r="AS187" s="113"/>
      <c r="AT187" s="113"/>
      <c r="AU187" s="113"/>
      <c r="AV187" s="113"/>
      <c r="AW187" s="113"/>
      <c r="AX187" s="113"/>
      <c r="AY187" s="113"/>
      <c r="AZ187" s="113"/>
      <c r="BA187" s="113"/>
      <c r="BB187" s="113"/>
      <c r="BC187" s="113"/>
      <c r="BD187" s="113"/>
      <c r="BE187" s="113"/>
      <c r="BF187" s="113"/>
      <c r="BG187" s="113"/>
      <c r="BH187" s="113"/>
      <c r="BI187" s="113"/>
      <c r="BJ187" s="113"/>
      <c r="BK187" s="113"/>
      <c r="BL187" s="113"/>
      <c r="BM187" s="113"/>
      <c r="BN187" s="113"/>
      <c r="BO187" s="113"/>
      <c r="BP187" s="113"/>
      <c r="BQ187" s="113"/>
      <c r="BR187" s="113"/>
      <c r="BS187" s="113"/>
      <c r="BT187" s="113"/>
      <c r="BU187" s="113"/>
      <c r="BV187" s="113"/>
      <c r="BW187" s="113"/>
      <c r="BX187" s="113"/>
      <c r="BY187" s="113"/>
      <c r="BZ187" s="113"/>
      <c r="CA187" s="113"/>
      <c r="CB187" s="113"/>
      <c r="CC187" s="113"/>
      <c r="CD187" s="113"/>
      <c r="CE187" s="113"/>
      <c r="CF187" s="113"/>
      <c r="CG187" s="113"/>
      <c r="CH187" s="113"/>
      <c r="CI187" s="113"/>
      <c r="CJ187" s="113"/>
      <c r="CK187" s="113"/>
    </row>
    <row r="188" spans="1:89" s="131" customFormat="1">
      <c r="A188" s="129">
        <f>'PENGGABUNGAN AKTIVITAS'!A187</f>
        <v>185</v>
      </c>
      <c r="B188" s="129" t="str">
        <f>'PENGGABUNGAN AKTIVITAS'!B187</f>
        <v>[3] UTS BHK</v>
      </c>
      <c r="C188" s="129" t="str">
        <f>'PENGGABUNGAN AKTIVITAS'!C187</f>
        <v>P157</v>
      </c>
      <c r="D188" s="129" t="str">
        <f>'PENGGABUNGAN AKTIVITAS'!D187</f>
        <v>UA3</v>
      </c>
      <c r="E188" s="129">
        <f>'PENGGABUNGAN AKTIVITAS'!E187</f>
        <v>2</v>
      </c>
      <c r="F188" s="129">
        <f>'PENGGABUNGAN AKTIVITAS'!F187</f>
        <v>221</v>
      </c>
      <c r="G188" s="130">
        <f t="shared" si="14"/>
        <v>442</v>
      </c>
      <c r="H188" s="120">
        <f>(G188/$G$381)*'REKAP BTL'!$C$14</f>
        <v>19332679.153441869</v>
      </c>
      <c r="I188" s="129"/>
      <c r="J188" s="129"/>
      <c r="K188" s="129"/>
      <c r="L188" s="129"/>
      <c r="M188" s="129"/>
      <c r="N188" s="129"/>
      <c r="O188" s="129"/>
      <c r="P188" s="129"/>
      <c r="Q188" s="129"/>
      <c r="R188" s="120">
        <f t="shared" si="15"/>
        <v>408791.19875527703</v>
      </c>
      <c r="S188" s="120">
        <f t="shared" si="16"/>
        <v>408791.19875527703</v>
      </c>
      <c r="T188" s="120">
        <f t="shared" si="17"/>
        <v>408791.19875527703</v>
      </c>
      <c r="U188" s="120">
        <f t="shared" si="18"/>
        <v>408791.19875527703</v>
      </c>
      <c r="V188" s="129"/>
      <c r="W188" s="129"/>
      <c r="X188" s="129"/>
      <c r="Y188" s="129"/>
      <c r="Z188" s="129"/>
      <c r="AA188" s="129"/>
      <c r="AB188" s="129"/>
      <c r="AC188" s="129"/>
      <c r="AD188" s="129"/>
      <c r="AE188" s="129"/>
      <c r="AF188" s="129"/>
      <c r="AG188" s="129"/>
      <c r="AH188" s="129"/>
      <c r="AI188" s="129"/>
      <c r="AJ188" s="129"/>
      <c r="AK188" s="129"/>
      <c r="AL188" s="119">
        <f t="shared" si="20"/>
        <v>1635164.7950211081</v>
      </c>
      <c r="AM188" s="119">
        <f t="shared" si="19"/>
        <v>38027.088256304844</v>
      </c>
      <c r="AN188" s="113"/>
      <c r="AO188" s="113"/>
      <c r="AP188" s="113"/>
      <c r="AQ188" s="113"/>
      <c r="AR188" s="113"/>
      <c r="AS188" s="113"/>
      <c r="AT188" s="113"/>
      <c r="AU188" s="113"/>
      <c r="AV188" s="113"/>
      <c r="AW188" s="113"/>
      <c r="AX188" s="113"/>
      <c r="AY188" s="113"/>
      <c r="AZ188" s="113"/>
      <c r="BA188" s="113"/>
      <c r="BB188" s="113"/>
      <c r="BC188" s="113"/>
      <c r="BD188" s="113"/>
      <c r="BE188" s="113"/>
      <c r="BF188" s="113"/>
      <c r="BG188" s="113"/>
      <c r="BH188" s="113"/>
      <c r="BI188" s="113"/>
      <c r="BJ188" s="113"/>
      <c r="BK188" s="113"/>
      <c r="BL188" s="113"/>
      <c r="BM188" s="113"/>
      <c r="BN188" s="113"/>
      <c r="BO188" s="113"/>
      <c r="BP188" s="113"/>
      <c r="BQ188" s="113"/>
      <c r="BR188" s="113"/>
      <c r="BS188" s="113"/>
      <c r="BT188" s="113"/>
      <c r="BU188" s="113"/>
      <c r="BV188" s="113"/>
      <c r="BW188" s="113"/>
      <c r="BX188" s="113"/>
      <c r="BY188" s="113"/>
      <c r="BZ188" s="113"/>
      <c r="CA188" s="113"/>
      <c r="CB188" s="113"/>
      <c r="CC188" s="113"/>
      <c r="CD188" s="113"/>
      <c r="CE188" s="113"/>
      <c r="CF188" s="113"/>
      <c r="CG188" s="113"/>
      <c r="CH188" s="113"/>
      <c r="CI188" s="113"/>
      <c r="CJ188" s="113"/>
      <c r="CK188" s="113"/>
    </row>
    <row r="189" spans="1:89" s="131" customFormat="1">
      <c r="A189" s="129">
        <f>'PENGGABUNGAN AKTIVITAS'!A188</f>
        <v>186</v>
      </c>
      <c r="B189" s="129" t="str">
        <f>'PENGGABUNGAN AKTIVITAS'!B188</f>
        <v>[3] UAS BHK</v>
      </c>
      <c r="C189" s="129" t="str">
        <f>'PENGGABUNGAN AKTIVITAS'!C188</f>
        <v>P158</v>
      </c>
      <c r="D189" s="129" t="str">
        <f>'PENGGABUNGAN AKTIVITAS'!D188</f>
        <v>UA3</v>
      </c>
      <c r="E189" s="129">
        <f>'PENGGABUNGAN AKTIVITAS'!E188</f>
        <v>2</v>
      </c>
      <c r="F189" s="129">
        <f>'PENGGABUNGAN AKTIVITAS'!F188</f>
        <v>221</v>
      </c>
      <c r="G189" s="130">
        <f t="shared" si="14"/>
        <v>442</v>
      </c>
      <c r="H189" s="120">
        <f>(G189/$G$381)*'REKAP BTL'!$C$14</f>
        <v>19332679.153441869</v>
      </c>
      <c r="I189" s="129"/>
      <c r="J189" s="129"/>
      <c r="K189" s="129"/>
      <c r="L189" s="129"/>
      <c r="M189" s="129"/>
      <c r="N189" s="129"/>
      <c r="O189" s="129"/>
      <c r="P189" s="129"/>
      <c r="Q189" s="129"/>
      <c r="R189" s="120">
        <f t="shared" si="15"/>
        <v>408791.19875527703</v>
      </c>
      <c r="S189" s="120">
        <f t="shared" si="16"/>
        <v>408791.19875527703</v>
      </c>
      <c r="T189" s="120">
        <f t="shared" si="17"/>
        <v>408791.19875527703</v>
      </c>
      <c r="U189" s="120">
        <f t="shared" si="18"/>
        <v>408791.19875527703</v>
      </c>
      <c r="V189" s="129"/>
      <c r="W189" s="129"/>
      <c r="X189" s="129"/>
      <c r="Y189" s="129"/>
      <c r="Z189" s="129"/>
      <c r="AA189" s="129"/>
      <c r="AB189" s="129"/>
      <c r="AC189" s="129"/>
      <c r="AD189" s="129"/>
      <c r="AE189" s="129"/>
      <c r="AF189" s="129"/>
      <c r="AG189" s="129"/>
      <c r="AH189" s="129"/>
      <c r="AI189" s="129"/>
      <c r="AJ189" s="129"/>
      <c r="AK189" s="129"/>
      <c r="AL189" s="119">
        <f t="shared" si="20"/>
        <v>1635164.7950211081</v>
      </c>
      <c r="AM189" s="119">
        <f t="shared" si="19"/>
        <v>38027.088256304844</v>
      </c>
      <c r="AN189" s="113"/>
      <c r="AO189" s="113"/>
      <c r="AP189" s="113"/>
      <c r="AQ189" s="113"/>
      <c r="AR189" s="113"/>
      <c r="AS189" s="113"/>
      <c r="AT189" s="113"/>
      <c r="AU189" s="113"/>
      <c r="AV189" s="113"/>
      <c r="AW189" s="113"/>
      <c r="AX189" s="113"/>
      <c r="AY189" s="113"/>
      <c r="AZ189" s="113"/>
      <c r="BA189" s="113"/>
      <c r="BB189" s="113"/>
      <c r="BC189" s="113"/>
      <c r="BD189" s="113"/>
      <c r="BE189" s="113"/>
      <c r="BF189" s="113"/>
      <c r="BG189" s="113"/>
      <c r="BH189" s="113"/>
      <c r="BI189" s="113"/>
      <c r="BJ189" s="113"/>
      <c r="BK189" s="113"/>
      <c r="BL189" s="113"/>
      <c r="BM189" s="113"/>
      <c r="BN189" s="113"/>
      <c r="BO189" s="113"/>
      <c r="BP189" s="113"/>
      <c r="BQ189" s="113"/>
      <c r="BR189" s="113"/>
      <c r="BS189" s="113"/>
      <c r="BT189" s="113"/>
      <c r="BU189" s="113"/>
      <c r="BV189" s="113"/>
      <c r="BW189" s="113"/>
      <c r="BX189" s="113"/>
      <c r="BY189" s="113"/>
      <c r="BZ189" s="113"/>
      <c r="CA189" s="113"/>
      <c r="CB189" s="113"/>
      <c r="CC189" s="113"/>
      <c r="CD189" s="113"/>
      <c r="CE189" s="113"/>
      <c r="CF189" s="113"/>
      <c r="CG189" s="113"/>
      <c r="CH189" s="113"/>
      <c r="CI189" s="113"/>
      <c r="CJ189" s="113"/>
      <c r="CK189" s="113"/>
    </row>
    <row r="190" spans="1:89" s="131" customFormat="1">
      <c r="A190" s="129">
        <f>'PENGGABUNGAN AKTIVITAS'!A189</f>
        <v>187</v>
      </c>
      <c r="B190" s="129" t="str">
        <f>'PENGGABUNGAN AKTIVITAS'!B189</f>
        <v>[3] Ujian Tramed</v>
      </c>
      <c r="C190" s="129" t="str">
        <f>'PENGGABUNGAN AKTIVITAS'!C189</f>
        <v>P159</v>
      </c>
      <c r="D190" s="129" t="str">
        <f>'PENGGABUNGAN AKTIVITAS'!D189</f>
        <v>UA3</v>
      </c>
      <c r="E190" s="129">
        <f>'PENGGABUNGAN AKTIVITAS'!E189</f>
        <v>8</v>
      </c>
      <c r="F190" s="129">
        <f>'PENGGABUNGAN AKTIVITAS'!F189</f>
        <v>221</v>
      </c>
      <c r="G190" s="130">
        <f t="shared" si="14"/>
        <v>1768</v>
      </c>
      <c r="H190" s="120">
        <f>(G190/$G$381)*'REKAP BTL'!$C$14</f>
        <v>77330716.613767475</v>
      </c>
      <c r="I190" s="129"/>
      <c r="J190" s="129"/>
      <c r="K190" s="129"/>
      <c r="L190" s="129"/>
      <c r="M190" s="129"/>
      <c r="N190" s="129"/>
      <c r="O190" s="129"/>
      <c r="P190" s="129"/>
      <c r="Q190" s="129"/>
      <c r="R190" s="120">
        <f t="shared" si="15"/>
        <v>1635164.7950211081</v>
      </c>
      <c r="S190" s="120">
        <f t="shared" si="16"/>
        <v>1635164.7950211081</v>
      </c>
      <c r="T190" s="120">
        <f t="shared" si="17"/>
        <v>1635164.7950211081</v>
      </c>
      <c r="U190" s="120">
        <f t="shared" si="18"/>
        <v>1635164.7950211081</v>
      </c>
      <c r="V190" s="129"/>
      <c r="W190" s="129"/>
      <c r="X190" s="129"/>
      <c r="Y190" s="129"/>
      <c r="Z190" s="129"/>
      <c r="AA190" s="129"/>
      <c r="AB190" s="129"/>
      <c r="AC190" s="129"/>
      <c r="AD190" s="129"/>
      <c r="AE190" s="129"/>
      <c r="AF190" s="129"/>
      <c r="AG190" s="129"/>
      <c r="AH190" s="129"/>
      <c r="AI190" s="129"/>
      <c r="AJ190" s="129"/>
      <c r="AK190" s="129"/>
      <c r="AL190" s="119">
        <f t="shared" si="20"/>
        <v>6540659.1800844325</v>
      </c>
      <c r="AM190" s="119">
        <f t="shared" si="19"/>
        <v>152108.35302521937</v>
      </c>
      <c r="AN190" s="113"/>
      <c r="AO190" s="113"/>
      <c r="AP190" s="113"/>
      <c r="AQ190" s="113"/>
      <c r="AR190" s="113"/>
      <c r="AS190" s="113"/>
      <c r="AT190" s="113"/>
      <c r="AU190" s="113"/>
      <c r="AV190" s="113"/>
      <c r="AW190" s="113"/>
      <c r="AX190" s="113"/>
      <c r="AY190" s="113"/>
      <c r="AZ190" s="113"/>
      <c r="BA190" s="113"/>
      <c r="BB190" s="113"/>
      <c r="BC190" s="113"/>
      <c r="BD190" s="113"/>
      <c r="BE190" s="113"/>
      <c r="BF190" s="113"/>
      <c r="BG190" s="113"/>
      <c r="BH190" s="113"/>
      <c r="BI190" s="113"/>
      <c r="BJ190" s="113"/>
      <c r="BK190" s="113"/>
      <c r="BL190" s="113"/>
      <c r="BM190" s="113"/>
      <c r="BN190" s="113"/>
      <c r="BO190" s="113"/>
      <c r="BP190" s="113"/>
      <c r="BQ190" s="113"/>
      <c r="BR190" s="113"/>
      <c r="BS190" s="113"/>
      <c r="BT190" s="113"/>
      <c r="BU190" s="113"/>
      <c r="BV190" s="113"/>
      <c r="BW190" s="113"/>
      <c r="BX190" s="113"/>
      <c r="BY190" s="113"/>
      <c r="BZ190" s="113"/>
      <c r="CA190" s="113"/>
      <c r="CB190" s="113"/>
      <c r="CC190" s="113"/>
      <c r="CD190" s="113"/>
      <c r="CE190" s="113"/>
      <c r="CF190" s="113"/>
      <c r="CG190" s="113"/>
      <c r="CH190" s="113"/>
      <c r="CI190" s="113"/>
      <c r="CJ190" s="113"/>
      <c r="CK190" s="113"/>
    </row>
    <row r="191" spans="1:89" s="131" customFormat="1">
      <c r="A191" s="129">
        <f>'PENGGABUNGAN AKTIVITAS'!A190</f>
        <v>188</v>
      </c>
      <c r="B191" s="129" t="str">
        <f>'PENGGABUNGAN AKTIVITAS'!B190</f>
        <v>[3] UP Tramed</v>
      </c>
      <c r="C191" s="129" t="str">
        <f>'PENGGABUNGAN AKTIVITAS'!C190</f>
        <v>P160</v>
      </c>
      <c r="D191" s="129" t="str">
        <f>'PENGGABUNGAN AKTIVITAS'!D190</f>
        <v>UA3</v>
      </c>
      <c r="E191" s="129">
        <f>'PENGGABUNGAN AKTIVITAS'!E190</f>
        <v>8</v>
      </c>
      <c r="F191" s="129">
        <f>'PENGGABUNGAN AKTIVITAS'!F190</f>
        <v>110</v>
      </c>
      <c r="G191" s="130">
        <f t="shared" si="14"/>
        <v>880</v>
      </c>
      <c r="H191" s="120">
        <f>(G191/$G$381)*'REKAP BTL'!$C$14</f>
        <v>38490401.934454404</v>
      </c>
      <c r="I191" s="129"/>
      <c r="J191" s="129"/>
      <c r="K191" s="129"/>
      <c r="L191" s="129"/>
      <c r="M191" s="129"/>
      <c r="N191" s="129"/>
      <c r="O191" s="129"/>
      <c r="P191" s="129"/>
      <c r="Q191" s="129"/>
      <c r="R191" s="120">
        <f t="shared" si="15"/>
        <v>813882.9296485153</v>
      </c>
      <c r="S191" s="120">
        <f t="shared" si="16"/>
        <v>813882.9296485153</v>
      </c>
      <c r="T191" s="120">
        <f t="shared" si="17"/>
        <v>813882.9296485153</v>
      </c>
      <c r="U191" s="120">
        <f t="shared" si="18"/>
        <v>813882.9296485153</v>
      </c>
      <c r="V191" s="129"/>
      <c r="W191" s="129"/>
      <c r="X191" s="129"/>
      <c r="Y191" s="129"/>
      <c r="Z191" s="129"/>
      <c r="AA191" s="129"/>
      <c r="AB191" s="129"/>
      <c r="AC191" s="129"/>
      <c r="AD191" s="129"/>
      <c r="AE191" s="129"/>
      <c r="AF191" s="129"/>
      <c r="AG191" s="129"/>
      <c r="AH191" s="129"/>
      <c r="AI191" s="129"/>
      <c r="AJ191" s="129"/>
      <c r="AK191" s="129"/>
      <c r="AL191" s="119">
        <f t="shared" si="20"/>
        <v>3255531.7185940612</v>
      </c>
      <c r="AM191" s="119">
        <f t="shared" si="19"/>
        <v>75710.039967303746</v>
      </c>
      <c r="AN191" s="113"/>
      <c r="AO191" s="113"/>
      <c r="AP191" s="113"/>
      <c r="AQ191" s="113"/>
      <c r="AR191" s="113"/>
      <c r="AS191" s="113"/>
      <c r="AT191" s="113"/>
      <c r="AU191" s="113"/>
      <c r="AV191" s="113"/>
      <c r="AW191" s="113"/>
      <c r="AX191" s="113"/>
      <c r="AY191" s="113"/>
      <c r="AZ191" s="113"/>
      <c r="BA191" s="113"/>
      <c r="BB191" s="113"/>
      <c r="BC191" s="113"/>
      <c r="BD191" s="113"/>
      <c r="BE191" s="113"/>
      <c r="BF191" s="113"/>
      <c r="BG191" s="113"/>
      <c r="BH191" s="113"/>
      <c r="BI191" s="113"/>
      <c r="BJ191" s="113"/>
      <c r="BK191" s="113"/>
      <c r="BL191" s="113"/>
      <c r="BM191" s="113"/>
      <c r="BN191" s="113"/>
      <c r="BO191" s="113"/>
      <c r="BP191" s="113"/>
      <c r="BQ191" s="113"/>
      <c r="BR191" s="113"/>
      <c r="BS191" s="113"/>
      <c r="BT191" s="113"/>
      <c r="BU191" s="113"/>
      <c r="BV191" s="113"/>
      <c r="BW191" s="113"/>
      <c r="BX191" s="113"/>
      <c r="BY191" s="113"/>
      <c r="BZ191" s="113"/>
      <c r="CA191" s="113"/>
      <c r="CB191" s="113"/>
      <c r="CC191" s="113"/>
      <c r="CD191" s="113"/>
      <c r="CE191" s="113"/>
      <c r="CF191" s="113"/>
      <c r="CG191" s="113"/>
      <c r="CH191" s="113"/>
      <c r="CI191" s="113"/>
      <c r="CJ191" s="113"/>
      <c r="CK191" s="113"/>
    </row>
    <row r="192" spans="1:89" s="135" customFormat="1">
      <c r="A192" s="132">
        <f>'PENGGABUNGAN AKTIVITAS'!A191</f>
        <v>189</v>
      </c>
      <c r="B192" s="132" t="str">
        <f>'PENGGABUNGAN AKTIVITAS'!B191</f>
        <v>[4] Tutor Endokrin Case 1</v>
      </c>
      <c r="C192" s="132" t="str">
        <f>'PENGGABUNGAN AKTIVITAS'!C191</f>
        <v>P161</v>
      </c>
      <c r="D192" s="132" t="str">
        <f>'PENGGABUNGAN AKTIVITAS'!D191</f>
        <v>UA4</v>
      </c>
      <c r="E192" s="132">
        <f>'PENGGABUNGAN AKTIVITAS'!E191</f>
        <v>9</v>
      </c>
      <c r="F192" s="132">
        <f>'PENGGABUNGAN AKTIVITAS'!F191</f>
        <v>221</v>
      </c>
      <c r="G192" s="133">
        <f t="shared" si="14"/>
        <v>1989</v>
      </c>
      <c r="H192" s="134">
        <f>(G192/$G$381)*'REKAP BTL'!$C$14</f>
        <v>86997056.190488413</v>
      </c>
      <c r="I192" s="132"/>
      <c r="J192" s="132"/>
      <c r="K192" s="132"/>
      <c r="L192" s="132"/>
      <c r="M192" s="132"/>
      <c r="N192" s="132"/>
      <c r="O192" s="132"/>
      <c r="P192" s="132"/>
      <c r="Q192" s="132"/>
      <c r="R192" s="132"/>
      <c r="S192" s="132"/>
      <c r="T192" s="132"/>
      <c r="U192" s="132"/>
      <c r="V192" s="134">
        <f>(G192/$G$385)*$H$16</f>
        <v>1955328.0264113925</v>
      </c>
      <c r="W192" s="134">
        <f>(G192/$G$385)*$H$17</f>
        <v>1955328.0264113925</v>
      </c>
      <c r="X192" s="134">
        <f>(G192/$G$385)*$H$18</f>
        <v>1955328.0264113925</v>
      </c>
      <c r="Y192" s="134">
        <f>(G192/$G$385)*$H$19</f>
        <v>1955328.0264113925</v>
      </c>
      <c r="Z192" s="132"/>
      <c r="AA192" s="132"/>
      <c r="AB192" s="132"/>
      <c r="AC192" s="132"/>
      <c r="AD192" s="132"/>
      <c r="AE192" s="132"/>
      <c r="AF192" s="132"/>
      <c r="AG192" s="132"/>
      <c r="AH192" s="132"/>
      <c r="AI192" s="132"/>
      <c r="AJ192" s="132"/>
      <c r="AK192" s="132"/>
      <c r="AL192" s="119">
        <f t="shared" si="20"/>
        <v>7821312.10564557</v>
      </c>
      <c r="AM192" s="119">
        <f>AL192/COUNT($AL$192:$AL$233)</f>
        <v>186221.71680108499</v>
      </c>
      <c r="AN192" s="113"/>
      <c r="AO192" s="113"/>
      <c r="AP192" s="113"/>
      <c r="AQ192" s="113"/>
      <c r="AR192" s="113"/>
      <c r="AS192" s="113"/>
      <c r="AT192" s="113"/>
      <c r="AU192" s="113"/>
      <c r="AV192" s="113"/>
      <c r="AW192" s="113"/>
      <c r="AX192" s="113"/>
      <c r="AY192" s="113"/>
      <c r="AZ192" s="113"/>
      <c r="BA192" s="113"/>
      <c r="BB192" s="113"/>
      <c r="BC192" s="113"/>
      <c r="BD192" s="113"/>
      <c r="BE192" s="113"/>
      <c r="BF192" s="113"/>
      <c r="BG192" s="113"/>
      <c r="BH192" s="113"/>
      <c r="BI192" s="113"/>
      <c r="BJ192" s="113"/>
      <c r="BK192" s="113"/>
      <c r="BL192" s="113"/>
      <c r="BM192" s="113"/>
      <c r="BN192" s="113"/>
      <c r="BO192" s="113"/>
      <c r="BP192" s="113"/>
      <c r="BQ192" s="113"/>
      <c r="BR192" s="113"/>
      <c r="BS192" s="113"/>
      <c r="BT192" s="113"/>
      <c r="BU192" s="113"/>
      <c r="BV192" s="113"/>
      <c r="BW192" s="113"/>
      <c r="BX192" s="113"/>
      <c r="BY192" s="113"/>
      <c r="BZ192" s="113"/>
      <c r="CA192" s="113"/>
      <c r="CB192" s="113"/>
      <c r="CC192" s="113"/>
      <c r="CD192" s="113"/>
      <c r="CE192" s="113"/>
      <c r="CF192" s="113"/>
      <c r="CG192" s="113"/>
      <c r="CH192" s="113"/>
      <c r="CI192" s="113"/>
      <c r="CJ192" s="113"/>
      <c r="CK192" s="113"/>
    </row>
    <row r="193" spans="1:89" s="135" customFormat="1">
      <c r="A193" s="132">
        <f>'PENGGABUNGAN AKTIVITAS'!A192</f>
        <v>190</v>
      </c>
      <c r="B193" s="132" t="str">
        <f>'PENGGABUNGAN AKTIVITAS'!B192</f>
        <v>[4] Tutor Endokrin Case 2</v>
      </c>
      <c r="C193" s="132" t="str">
        <f>'PENGGABUNGAN AKTIVITAS'!C192</f>
        <v>P162</v>
      </c>
      <c r="D193" s="132" t="str">
        <f>'PENGGABUNGAN AKTIVITAS'!D192</f>
        <v>UA4</v>
      </c>
      <c r="E193" s="132">
        <f>'PENGGABUNGAN AKTIVITAS'!E192</f>
        <v>9</v>
      </c>
      <c r="F193" s="132">
        <f>'PENGGABUNGAN AKTIVITAS'!F192</f>
        <v>221</v>
      </c>
      <c r="G193" s="133">
        <f t="shared" si="14"/>
        <v>1989</v>
      </c>
      <c r="H193" s="134">
        <f>(G193/$G$381)*'REKAP BTL'!$C$14</f>
        <v>86997056.190488413</v>
      </c>
      <c r="I193" s="132"/>
      <c r="J193" s="132"/>
      <c r="K193" s="132"/>
      <c r="L193" s="132"/>
      <c r="M193" s="132"/>
      <c r="N193" s="132"/>
      <c r="O193" s="132"/>
      <c r="P193" s="132"/>
      <c r="Q193" s="132"/>
      <c r="R193" s="132"/>
      <c r="S193" s="132"/>
      <c r="T193" s="132"/>
      <c r="U193" s="132"/>
      <c r="V193" s="134">
        <f t="shared" ref="V193:V233" si="21">(G193/$G$385)*$H$16</f>
        <v>1955328.0264113925</v>
      </c>
      <c r="W193" s="134">
        <f t="shared" ref="W193:W233" si="22">(G193/$G$385)*$H$17</f>
        <v>1955328.0264113925</v>
      </c>
      <c r="X193" s="134">
        <f t="shared" ref="X193:X233" si="23">(G193/$G$385)*$H$18</f>
        <v>1955328.0264113925</v>
      </c>
      <c r="Y193" s="134">
        <f t="shared" ref="Y193:Y233" si="24">(G193/$G$385)*$H$19</f>
        <v>1955328.0264113925</v>
      </c>
      <c r="Z193" s="132"/>
      <c r="AA193" s="132"/>
      <c r="AB193" s="132"/>
      <c r="AC193" s="132"/>
      <c r="AD193" s="132"/>
      <c r="AE193" s="132"/>
      <c r="AF193" s="132"/>
      <c r="AG193" s="132"/>
      <c r="AH193" s="132"/>
      <c r="AI193" s="132"/>
      <c r="AJ193" s="132"/>
      <c r="AK193" s="132"/>
      <c r="AL193" s="119">
        <f t="shared" si="20"/>
        <v>7821312.10564557</v>
      </c>
      <c r="AM193" s="119">
        <f t="shared" ref="AM193:AM233" si="25">AL193/COUNT($AL$192:$AL$233)</f>
        <v>186221.71680108499</v>
      </c>
      <c r="AN193" s="113"/>
      <c r="AO193" s="113"/>
      <c r="AP193" s="113"/>
      <c r="AQ193" s="113"/>
      <c r="AR193" s="113"/>
      <c r="AS193" s="113"/>
      <c r="AT193" s="113"/>
      <c r="AU193" s="113"/>
      <c r="AV193" s="113"/>
      <c r="AW193" s="113"/>
      <c r="AX193" s="113"/>
      <c r="AY193" s="113"/>
      <c r="AZ193" s="113"/>
      <c r="BA193" s="113"/>
      <c r="BB193" s="113"/>
      <c r="BC193" s="113"/>
      <c r="BD193" s="113"/>
      <c r="BE193" s="113"/>
      <c r="BF193" s="113"/>
      <c r="BG193" s="113"/>
      <c r="BH193" s="113"/>
      <c r="BI193" s="113"/>
      <c r="BJ193" s="113"/>
      <c r="BK193" s="113"/>
      <c r="BL193" s="113"/>
      <c r="BM193" s="113"/>
      <c r="BN193" s="113"/>
      <c r="BO193" s="113"/>
      <c r="BP193" s="113"/>
      <c r="BQ193" s="113"/>
      <c r="BR193" s="113"/>
      <c r="BS193" s="113"/>
      <c r="BT193" s="113"/>
      <c r="BU193" s="113"/>
      <c r="BV193" s="113"/>
      <c r="BW193" s="113"/>
      <c r="BX193" s="113"/>
      <c r="BY193" s="113"/>
      <c r="BZ193" s="113"/>
      <c r="CA193" s="113"/>
      <c r="CB193" s="113"/>
      <c r="CC193" s="113"/>
      <c r="CD193" s="113"/>
      <c r="CE193" s="113"/>
      <c r="CF193" s="113"/>
      <c r="CG193" s="113"/>
      <c r="CH193" s="113"/>
      <c r="CI193" s="113"/>
      <c r="CJ193" s="113"/>
      <c r="CK193" s="113"/>
    </row>
    <row r="194" spans="1:89" s="135" customFormat="1">
      <c r="A194" s="132">
        <f>'PENGGABUNGAN AKTIVITAS'!A193</f>
        <v>191</v>
      </c>
      <c r="B194" s="132" t="str">
        <f>'PENGGABUNGAN AKTIVITAS'!B193</f>
        <v>[4] Tutor Endokrin Case 3</v>
      </c>
      <c r="C194" s="132" t="str">
        <f>'PENGGABUNGAN AKTIVITAS'!C193</f>
        <v>P163</v>
      </c>
      <c r="D194" s="132" t="str">
        <f>'PENGGABUNGAN AKTIVITAS'!D193</f>
        <v>UA4</v>
      </c>
      <c r="E194" s="132">
        <f>'PENGGABUNGAN AKTIVITAS'!E193</f>
        <v>9</v>
      </c>
      <c r="F194" s="132">
        <f>'PENGGABUNGAN AKTIVITAS'!F193</f>
        <v>221</v>
      </c>
      <c r="G194" s="133">
        <f t="shared" si="14"/>
        <v>1989</v>
      </c>
      <c r="H194" s="134">
        <f>(G194/$G$381)*'REKAP BTL'!$C$14</f>
        <v>86997056.190488413</v>
      </c>
      <c r="I194" s="132"/>
      <c r="J194" s="132"/>
      <c r="K194" s="132"/>
      <c r="L194" s="132"/>
      <c r="M194" s="132"/>
      <c r="N194" s="132"/>
      <c r="O194" s="132"/>
      <c r="P194" s="132"/>
      <c r="Q194" s="132"/>
      <c r="R194" s="132"/>
      <c r="S194" s="132"/>
      <c r="T194" s="132"/>
      <c r="U194" s="132"/>
      <c r="V194" s="134">
        <f t="shared" si="21"/>
        <v>1955328.0264113925</v>
      </c>
      <c r="W194" s="134">
        <f t="shared" si="22"/>
        <v>1955328.0264113925</v>
      </c>
      <c r="X194" s="134">
        <f t="shared" si="23"/>
        <v>1955328.0264113925</v>
      </c>
      <c r="Y194" s="134">
        <f t="shared" si="24"/>
        <v>1955328.0264113925</v>
      </c>
      <c r="Z194" s="132"/>
      <c r="AA194" s="132"/>
      <c r="AB194" s="132"/>
      <c r="AC194" s="132"/>
      <c r="AD194" s="132"/>
      <c r="AE194" s="132"/>
      <c r="AF194" s="132"/>
      <c r="AG194" s="132"/>
      <c r="AH194" s="132"/>
      <c r="AI194" s="132"/>
      <c r="AJ194" s="132"/>
      <c r="AK194" s="132"/>
      <c r="AL194" s="119">
        <f t="shared" si="20"/>
        <v>7821312.10564557</v>
      </c>
      <c r="AM194" s="119">
        <f t="shared" si="25"/>
        <v>186221.71680108499</v>
      </c>
      <c r="AN194" s="113"/>
      <c r="AO194" s="113"/>
      <c r="AP194" s="113"/>
      <c r="AQ194" s="113"/>
      <c r="AR194" s="113"/>
      <c r="AS194" s="113"/>
      <c r="AT194" s="113"/>
      <c r="AU194" s="113"/>
      <c r="AV194" s="113"/>
      <c r="AW194" s="113"/>
      <c r="AX194" s="113"/>
      <c r="AY194" s="113"/>
      <c r="AZ194" s="113"/>
      <c r="BA194" s="113"/>
      <c r="BB194" s="113"/>
      <c r="BC194" s="113"/>
      <c r="BD194" s="113"/>
      <c r="BE194" s="113"/>
      <c r="BF194" s="113"/>
      <c r="BG194" s="113"/>
      <c r="BH194" s="113"/>
      <c r="BI194" s="113"/>
      <c r="BJ194" s="113"/>
      <c r="BK194" s="113"/>
      <c r="BL194" s="113"/>
      <c r="BM194" s="113"/>
      <c r="BN194" s="113"/>
      <c r="BO194" s="113"/>
      <c r="BP194" s="113"/>
      <c r="BQ194" s="113"/>
      <c r="BR194" s="113"/>
      <c r="BS194" s="113"/>
      <c r="BT194" s="113"/>
      <c r="BU194" s="113"/>
      <c r="BV194" s="113"/>
      <c r="BW194" s="113"/>
      <c r="BX194" s="113"/>
      <c r="BY194" s="113"/>
      <c r="BZ194" s="113"/>
      <c r="CA194" s="113"/>
      <c r="CB194" s="113"/>
      <c r="CC194" s="113"/>
      <c r="CD194" s="113"/>
      <c r="CE194" s="113"/>
      <c r="CF194" s="113"/>
      <c r="CG194" s="113"/>
      <c r="CH194" s="113"/>
      <c r="CI194" s="113"/>
      <c r="CJ194" s="113"/>
      <c r="CK194" s="113"/>
    </row>
    <row r="195" spans="1:89" s="135" customFormat="1">
      <c r="A195" s="132">
        <f>'PENGGABUNGAN AKTIVITAS'!A194</f>
        <v>192</v>
      </c>
      <c r="B195" s="132" t="str">
        <f>'PENGGABUNGAN AKTIVITAS'!B194</f>
        <v>[4] Tutor Endokrin Case 4</v>
      </c>
      <c r="C195" s="132" t="str">
        <f>'PENGGABUNGAN AKTIVITAS'!C194</f>
        <v>P164</v>
      </c>
      <c r="D195" s="132" t="str">
        <f>'PENGGABUNGAN AKTIVITAS'!D194</f>
        <v>UA4</v>
      </c>
      <c r="E195" s="132">
        <f>'PENGGABUNGAN AKTIVITAS'!E194</f>
        <v>9</v>
      </c>
      <c r="F195" s="132">
        <f>'PENGGABUNGAN AKTIVITAS'!F194</f>
        <v>221</v>
      </c>
      <c r="G195" s="133">
        <f t="shared" si="14"/>
        <v>1989</v>
      </c>
      <c r="H195" s="134">
        <f>(G195/$G$381)*'REKAP BTL'!$C$14</f>
        <v>86997056.190488413</v>
      </c>
      <c r="I195" s="132"/>
      <c r="J195" s="132"/>
      <c r="K195" s="132"/>
      <c r="L195" s="132"/>
      <c r="M195" s="132"/>
      <c r="N195" s="132"/>
      <c r="O195" s="132"/>
      <c r="P195" s="132"/>
      <c r="Q195" s="132"/>
      <c r="R195" s="132"/>
      <c r="S195" s="132"/>
      <c r="T195" s="132"/>
      <c r="U195" s="132"/>
      <c r="V195" s="134">
        <f t="shared" si="21"/>
        <v>1955328.0264113925</v>
      </c>
      <c r="W195" s="134">
        <f t="shared" si="22"/>
        <v>1955328.0264113925</v>
      </c>
      <c r="X195" s="134">
        <f t="shared" si="23"/>
        <v>1955328.0264113925</v>
      </c>
      <c r="Y195" s="134">
        <f t="shared" si="24"/>
        <v>1955328.0264113925</v>
      </c>
      <c r="Z195" s="132"/>
      <c r="AA195" s="132"/>
      <c r="AB195" s="132"/>
      <c r="AC195" s="132"/>
      <c r="AD195" s="132"/>
      <c r="AE195" s="132"/>
      <c r="AF195" s="132"/>
      <c r="AG195" s="132"/>
      <c r="AH195" s="132"/>
      <c r="AI195" s="132"/>
      <c r="AJ195" s="132"/>
      <c r="AK195" s="132"/>
      <c r="AL195" s="119">
        <f t="shared" si="20"/>
        <v>7821312.10564557</v>
      </c>
      <c r="AM195" s="119">
        <f t="shared" si="25"/>
        <v>186221.71680108499</v>
      </c>
      <c r="AN195" s="113"/>
      <c r="AO195" s="113"/>
      <c r="AP195" s="113"/>
      <c r="AQ195" s="113"/>
      <c r="AR195" s="113"/>
      <c r="AS195" s="113"/>
      <c r="AT195" s="113"/>
      <c r="AU195" s="113"/>
      <c r="AV195" s="113"/>
      <c r="AW195" s="113"/>
      <c r="AX195" s="113"/>
      <c r="AY195" s="113"/>
      <c r="AZ195" s="113"/>
      <c r="BA195" s="113"/>
      <c r="BB195" s="113"/>
      <c r="BC195" s="113"/>
      <c r="BD195" s="113"/>
      <c r="BE195" s="113"/>
      <c r="BF195" s="113"/>
      <c r="BG195" s="113"/>
      <c r="BH195" s="113"/>
      <c r="BI195" s="113"/>
      <c r="BJ195" s="113"/>
      <c r="BK195" s="113"/>
      <c r="BL195" s="113"/>
      <c r="BM195" s="113"/>
      <c r="BN195" s="113"/>
      <c r="BO195" s="113"/>
      <c r="BP195" s="113"/>
      <c r="BQ195" s="113"/>
      <c r="BR195" s="113"/>
      <c r="BS195" s="113"/>
      <c r="BT195" s="113"/>
      <c r="BU195" s="113"/>
      <c r="BV195" s="113"/>
      <c r="BW195" s="113"/>
      <c r="BX195" s="113"/>
      <c r="BY195" s="113"/>
      <c r="BZ195" s="113"/>
      <c r="CA195" s="113"/>
      <c r="CB195" s="113"/>
      <c r="CC195" s="113"/>
      <c r="CD195" s="113"/>
      <c r="CE195" s="113"/>
      <c r="CF195" s="113"/>
      <c r="CG195" s="113"/>
      <c r="CH195" s="113"/>
      <c r="CI195" s="113"/>
      <c r="CJ195" s="113"/>
      <c r="CK195" s="113"/>
    </row>
    <row r="196" spans="1:89" s="135" customFormat="1">
      <c r="A196" s="132">
        <f>'PENGGABUNGAN AKTIVITAS'!A195</f>
        <v>193</v>
      </c>
      <c r="B196" s="132" t="str">
        <f>'PENGGABUNGAN AKTIVITAS'!B195</f>
        <v>[4] Tutor Respirasi Case 1</v>
      </c>
      <c r="C196" s="132" t="str">
        <f>'PENGGABUNGAN AKTIVITAS'!C195</f>
        <v>P165</v>
      </c>
      <c r="D196" s="132" t="str">
        <f>'PENGGABUNGAN AKTIVITAS'!D195</f>
        <v>UA4</v>
      </c>
      <c r="E196" s="132">
        <f>'PENGGABUNGAN AKTIVITAS'!E195</f>
        <v>9</v>
      </c>
      <c r="F196" s="132">
        <f>'PENGGABUNGAN AKTIVITAS'!F195</f>
        <v>221</v>
      </c>
      <c r="G196" s="133">
        <f t="shared" si="14"/>
        <v>1989</v>
      </c>
      <c r="H196" s="134">
        <f>(G196/$G$381)*'REKAP BTL'!$C$14</f>
        <v>86997056.190488413</v>
      </c>
      <c r="I196" s="132"/>
      <c r="J196" s="132"/>
      <c r="K196" s="132"/>
      <c r="L196" s="132"/>
      <c r="M196" s="132"/>
      <c r="N196" s="132"/>
      <c r="O196" s="132"/>
      <c r="P196" s="132"/>
      <c r="Q196" s="132"/>
      <c r="R196" s="132"/>
      <c r="S196" s="132"/>
      <c r="T196" s="132"/>
      <c r="U196" s="132"/>
      <c r="V196" s="134">
        <f t="shared" si="21"/>
        <v>1955328.0264113925</v>
      </c>
      <c r="W196" s="134">
        <f t="shared" si="22"/>
        <v>1955328.0264113925</v>
      </c>
      <c r="X196" s="134">
        <f t="shared" si="23"/>
        <v>1955328.0264113925</v>
      </c>
      <c r="Y196" s="134">
        <f t="shared" si="24"/>
        <v>1955328.0264113925</v>
      </c>
      <c r="Z196" s="132"/>
      <c r="AA196" s="132"/>
      <c r="AB196" s="132"/>
      <c r="AC196" s="132"/>
      <c r="AD196" s="132"/>
      <c r="AE196" s="132"/>
      <c r="AF196" s="132"/>
      <c r="AG196" s="132"/>
      <c r="AH196" s="132"/>
      <c r="AI196" s="132"/>
      <c r="AJ196" s="132"/>
      <c r="AK196" s="132"/>
      <c r="AL196" s="119">
        <f t="shared" si="20"/>
        <v>7821312.10564557</v>
      </c>
      <c r="AM196" s="119">
        <f t="shared" si="25"/>
        <v>186221.71680108499</v>
      </c>
      <c r="AN196" s="113"/>
      <c r="AO196" s="113"/>
      <c r="AP196" s="113"/>
      <c r="AQ196" s="113"/>
      <c r="AR196" s="113"/>
      <c r="AS196" s="113"/>
      <c r="AT196" s="113"/>
      <c r="AU196" s="113"/>
      <c r="AV196" s="113"/>
      <c r="AW196" s="113"/>
      <c r="AX196" s="113"/>
      <c r="AY196" s="113"/>
      <c r="AZ196" s="113"/>
      <c r="BA196" s="113"/>
      <c r="BB196" s="113"/>
      <c r="BC196" s="113"/>
      <c r="BD196" s="113"/>
      <c r="BE196" s="113"/>
      <c r="BF196" s="113"/>
      <c r="BG196" s="113"/>
      <c r="BH196" s="113"/>
      <c r="BI196" s="113"/>
      <c r="BJ196" s="113"/>
      <c r="BK196" s="113"/>
      <c r="BL196" s="113"/>
      <c r="BM196" s="113"/>
      <c r="BN196" s="113"/>
      <c r="BO196" s="113"/>
      <c r="BP196" s="113"/>
      <c r="BQ196" s="113"/>
      <c r="BR196" s="113"/>
      <c r="BS196" s="113"/>
      <c r="BT196" s="113"/>
      <c r="BU196" s="113"/>
      <c r="BV196" s="113"/>
      <c r="BW196" s="113"/>
      <c r="BX196" s="113"/>
      <c r="BY196" s="113"/>
      <c r="BZ196" s="113"/>
      <c r="CA196" s="113"/>
      <c r="CB196" s="113"/>
      <c r="CC196" s="113"/>
      <c r="CD196" s="113"/>
      <c r="CE196" s="113"/>
      <c r="CF196" s="113"/>
      <c r="CG196" s="113"/>
      <c r="CH196" s="113"/>
      <c r="CI196" s="113"/>
      <c r="CJ196" s="113"/>
      <c r="CK196" s="113"/>
    </row>
    <row r="197" spans="1:89" s="135" customFormat="1">
      <c r="A197" s="132">
        <f>'PENGGABUNGAN AKTIVITAS'!A196</f>
        <v>194</v>
      </c>
      <c r="B197" s="132" t="str">
        <f>'PENGGABUNGAN AKTIVITAS'!B196</f>
        <v>[4] Tutor Respirasi Case 2</v>
      </c>
      <c r="C197" s="132" t="str">
        <f>'PENGGABUNGAN AKTIVITAS'!C196</f>
        <v>P166</v>
      </c>
      <c r="D197" s="132" t="str">
        <f>'PENGGABUNGAN AKTIVITAS'!D196</f>
        <v>UA4</v>
      </c>
      <c r="E197" s="132">
        <f>'PENGGABUNGAN AKTIVITAS'!E196</f>
        <v>9</v>
      </c>
      <c r="F197" s="132">
        <f>'PENGGABUNGAN AKTIVITAS'!F196</f>
        <v>221</v>
      </c>
      <c r="G197" s="133">
        <f t="shared" ref="G197:G260" si="26">E197*F197</f>
        <v>1989</v>
      </c>
      <c r="H197" s="134">
        <f>(G197/$G$381)*'REKAP BTL'!$C$14</f>
        <v>86997056.190488413</v>
      </c>
      <c r="I197" s="132"/>
      <c r="J197" s="132"/>
      <c r="K197" s="132"/>
      <c r="L197" s="132"/>
      <c r="M197" s="132"/>
      <c r="N197" s="132"/>
      <c r="O197" s="132"/>
      <c r="P197" s="132"/>
      <c r="Q197" s="132"/>
      <c r="R197" s="132"/>
      <c r="S197" s="132"/>
      <c r="T197" s="132"/>
      <c r="U197" s="132"/>
      <c r="V197" s="134">
        <f t="shared" si="21"/>
        <v>1955328.0264113925</v>
      </c>
      <c r="W197" s="134">
        <f t="shared" si="22"/>
        <v>1955328.0264113925</v>
      </c>
      <c r="X197" s="134">
        <f t="shared" si="23"/>
        <v>1955328.0264113925</v>
      </c>
      <c r="Y197" s="134">
        <f t="shared" si="24"/>
        <v>1955328.0264113925</v>
      </c>
      <c r="Z197" s="132"/>
      <c r="AA197" s="132"/>
      <c r="AB197" s="132"/>
      <c r="AC197" s="132"/>
      <c r="AD197" s="132"/>
      <c r="AE197" s="132"/>
      <c r="AF197" s="132"/>
      <c r="AG197" s="132"/>
      <c r="AH197" s="132"/>
      <c r="AI197" s="132"/>
      <c r="AJ197" s="132"/>
      <c r="AK197" s="132"/>
      <c r="AL197" s="119">
        <f t="shared" si="20"/>
        <v>7821312.10564557</v>
      </c>
      <c r="AM197" s="119">
        <f t="shared" si="25"/>
        <v>186221.71680108499</v>
      </c>
      <c r="AN197" s="113"/>
      <c r="AO197" s="113"/>
      <c r="AP197" s="113"/>
      <c r="AQ197" s="113"/>
      <c r="AR197" s="113"/>
      <c r="AS197" s="113"/>
      <c r="AT197" s="113"/>
      <c r="AU197" s="113"/>
      <c r="AV197" s="113"/>
      <c r="AW197" s="113"/>
      <c r="AX197" s="113"/>
      <c r="AY197" s="113"/>
      <c r="AZ197" s="113"/>
      <c r="BA197" s="113"/>
      <c r="BB197" s="113"/>
      <c r="BC197" s="113"/>
      <c r="BD197" s="113"/>
      <c r="BE197" s="113"/>
      <c r="BF197" s="113"/>
      <c r="BG197" s="113"/>
      <c r="BH197" s="113"/>
      <c r="BI197" s="113"/>
      <c r="BJ197" s="113"/>
      <c r="BK197" s="113"/>
      <c r="BL197" s="113"/>
      <c r="BM197" s="113"/>
      <c r="BN197" s="113"/>
      <c r="BO197" s="113"/>
      <c r="BP197" s="113"/>
      <c r="BQ197" s="113"/>
      <c r="BR197" s="113"/>
      <c r="BS197" s="113"/>
      <c r="BT197" s="113"/>
      <c r="BU197" s="113"/>
      <c r="BV197" s="113"/>
      <c r="BW197" s="113"/>
      <c r="BX197" s="113"/>
      <c r="BY197" s="113"/>
      <c r="BZ197" s="113"/>
      <c r="CA197" s="113"/>
      <c r="CB197" s="113"/>
      <c r="CC197" s="113"/>
      <c r="CD197" s="113"/>
      <c r="CE197" s="113"/>
      <c r="CF197" s="113"/>
      <c r="CG197" s="113"/>
      <c r="CH197" s="113"/>
      <c r="CI197" s="113"/>
      <c r="CJ197" s="113"/>
      <c r="CK197" s="113"/>
    </row>
    <row r="198" spans="1:89" s="135" customFormat="1">
      <c r="A198" s="132">
        <f>'PENGGABUNGAN AKTIVITAS'!A197</f>
        <v>195</v>
      </c>
      <c r="B198" s="132" t="str">
        <f>'PENGGABUNGAN AKTIVITAS'!B197</f>
        <v>[4] Tutor Respirasi Case 3</v>
      </c>
      <c r="C198" s="132" t="str">
        <f>'PENGGABUNGAN AKTIVITAS'!C197</f>
        <v>P167</v>
      </c>
      <c r="D198" s="132" t="str">
        <f>'PENGGABUNGAN AKTIVITAS'!D197</f>
        <v>UA4</v>
      </c>
      <c r="E198" s="132">
        <f>'PENGGABUNGAN AKTIVITAS'!E197</f>
        <v>9</v>
      </c>
      <c r="F198" s="132">
        <f>'PENGGABUNGAN AKTIVITAS'!F197</f>
        <v>221</v>
      </c>
      <c r="G198" s="133">
        <f t="shared" si="26"/>
        <v>1989</v>
      </c>
      <c r="H198" s="134">
        <f>(G198/$G$381)*'REKAP BTL'!$C$14</f>
        <v>86997056.190488413</v>
      </c>
      <c r="I198" s="132"/>
      <c r="J198" s="132"/>
      <c r="K198" s="132"/>
      <c r="L198" s="132"/>
      <c r="M198" s="132"/>
      <c r="N198" s="132"/>
      <c r="O198" s="132"/>
      <c r="P198" s="132"/>
      <c r="Q198" s="132"/>
      <c r="R198" s="132"/>
      <c r="S198" s="132"/>
      <c r="T198" s="132"/>
      <c r="U198" s="132"/>
      <c r="V198" s="134">
        <f t="shared" si="21"/>
        <v>1955328.0264113925</v>
      </c>
      <c r="W198" s="134">
        <f t="shared" si="22"/>
        <v>1955328.0264113925</v>
      </c>
      <c r="X198" s="134">
        <f t="shared" si="23"/>
        <v>1955328.0264113925</v>
      </c>
      <c r="Y198" s="134">
        <f t="shared" si="24"/>
        <v>1955328.0264113925</v>
      </c>
      <c r="Z198" s="132"/>
      <c r="AA198" s="132"/>
      <c r="AB198" s="132"/>
      <c r="AC198" s="132"/>
      <c r="AD198" s="132"/>
      <c r="AE198" s="132"/>
      <c r="AF198" s="132"/>
      <c r="AG198" s="132"/>
      <c r="AH198" s="132"/>
      <c r="AI198" s="132"/>
      <c r="AJ198" s="132"/>
      <c r="AK198" s="132"/>
      <c r="AL198" s="119">
        <f t="shared" si="20"/>
        <v>7821312.10564557</v>
      </c>
      <c r="AM198" s="119">
        <f t="shared" si="25"/>
        <v>186221.71680108499</v>
      </c>
      <c r="AN198" s="113"/>
      <c r="AO198" s="113"/>
      <c r="AP198" s="113"/>
      <c r="AQ198" s="113"/>
      <c r="AR198" s="113"/>
      <c r="AS198" s="113"/>
      <c r="AT198" s="113"/>
      <c r="AU198" s="113"/>
      <c r="AV198" s="113"/>
      <c r="AW198" s="113"/>
      <c r="AX198" s="113"/>
      <c r="AY198" s="113"/>
      <c r="AZ198" s="113"/>
      <c r="BA198" s="113"/>
      <c r="BB198" s="113"/>
      <c r="BC198" s="113"/>
      <c r="BD198" s="113"/>
      <c r="BE198" s="113"/>
      <c r="BF198" s="113"/>
      <c r="BG198" s="113"/>
      <c r="BH198" s="113"/>
      <c r="BI198" s="113"/>
      <c r="BJ198" s="113"/>
      <c r="BK198" s="113"/>
      <c r="BL198" s="113"/>
      <c r="BM198" s="113"/>
      <c r="BN198" s="113"/>
      <c r="BO198" s="113"/>
      <c r="BP198" s="113"/>
      <c r="BQ198" s="113"/>
      <c r="BR198" s="113"/>
      <c r="BS198" s="113"/>
      <c r="BT198" s="113"/>
      <c r="BU198" s="113"/>
      <c r="BV198" s="113"/>
      <c r="BW198" s="113"/>
      <c r="BX198" s="113"/>
      <c r="BY198" s="113"/>
      <c r="BZ198" s="113"/>
      <c r="CA198" s="113"/>
      <c r="CB198" s="113"/>
      <c r="CC198" s="113"/>
      <c r="CD198" s="113"/>
      <c r="CE198" s="113"/>
      <c r="CF198" s="113"/>
      <c r="CG198" s="113"/>
      <c r="CH198" s="113"/>
      <c r="CI198" s="113"/>
      <c r="CJ198" s="113"/>
      <c r="CK198" s="113"/>
    </row>
    <row r="199" spans="1:89" s="135" customFormat="1">
      <c r="A199" s="132">
        <f>'PENGGABUNGAN AKTIVITAS'!A198</f>
        <v>196</v>
      </c>
      <c r="B199" s="132" t="str">
        <f>'PENGGABUNGAN AKTIVITAS'!B198</f>
        <v>[4] Tutor Respirasi Case 4</v>
      </c>
      <c r="C199" s="132" t="str">
        <f>'PENGGABUNGAN AKTIVITAS'!C198</f>
        <v>P168</v>
      </c>
      <c r="D199" s="132" t="str">
        <f>'PENGGABUNGAN AKTIVITAS'!D198</f>
        <v>UA4</v>
      </c>
      <c r="E199" s="132">
        <f>'PENGGABUNGAN AKTIVITAS'!E198</f>
        <v>9</v>
      </c>
      <c r="F199" s="132">
        <f>'PENGGABUNGAN AKTIVITAS'!F198</f>
        <v>221</v>
      </c>
      <c r="G199" s="133">
        <f t="shared" si="26"/>
        <v>1989</v>
      </c>
      <c r="H199" s="134">
        <f>(G199/$G$381)*'REKAP BTL'!$C$14</f>
        <v>86997056.190488413</v>
      </c>
      <c r="I199" s="132"/>
      <c r="J199" s="132"/>
      <c r="K199" s="132"/>
      <c r="L199" s="132"/>
      <c r="M199" s="132"/>
      <c r="N199" s="132"/>
      <c r="O199" s="132"/>
      <c r="P199" s="132"/>
      <c r="Q199" s="132"/>
      <c r="R199" s="132"/>
      <c r="S199" s="132"/>
      <c r="T199" s="132"/>
      <c r="U199" s="132"/>
      <c r="V199" s="134">
        <f t="shared" si="21"/>
        <v>1955328.0264113925</v>
      </c>
      <c r="W199" s="134">
        <f t="shared" si="22"/>
        <v>1955328.0264113925</v>
      </c>
      <c r="X199" s="134">
        <f t="shared" si="23"/>
        <v>1955328.0264113925</v>
      </c>
      <c r="Y199" s="134">
        <f t="shared" si="24"/>
        <v>1955328.0264113925</v>
      </c>
      <c r="Z199" s="132"/>
      <c r="AA199" s="132"/>
      <c r="AB199" s="132"/>
      <c r="AC199" s="132"/>
      <c r="AD199" s="132"/>
      <c r="AE199" s="132"/>
      <c r="AF199" s="132"/>
      <c r="AG199" s="132"/>
      <c r="AH199" s="132"/>
      <c r="AI199" s="132"/>
      <c r="AJ199" s="132"/>
      <c r="AK199" s="132"/>
      <c r="AL199" s="119">
        <f t="shared" si="20"/>
        <v>7821312.10564557</v>
      </c>
      <c r="AM199" s="119">
        <f t="shared" si="25"/>
        <v>186221.71680108499</v>
      </c>
      <c r="AN199" s="113"/>
      <c r="AO199" s="113"/>
      <c r="AP199" s="113"/>
      <c r="AQ199" s="113"/>
      <c r="AR199" s="113"/>
      <c r="AS199" s="113"/>
      <c r="AT199" s="113"/>
      <c r="AU199" s="113"/>
      <c r="AV199" s="113"/>
      <c r="AW199" s="113"/>
      <c r="AX199" s="113"/>
      <c r="AY199" s="113"/>
      <c r="AZ199" s="113"/>
      <c r="BA199" s="113"/>
      <c r="BB199" s="113"/>
      <c r="BC199" s="113"/>
      <c r="BD199" s="113"/>
      <c r="BE199" s="113"/>
      <c r="BF199" s="113"/>
      <c r="BG199" s="113"/>
      <c r="BH199" s="113"/>
      <c r="BI199" s="113"/>
      <c r="BJ199" s="113"/>
      <c r="BK199" s="113"/>
      <c r="BL199" s="113"/>
      <c r="BM199" s="113"/>
      <c r="BN199" s="113"/>
      <c r="BO199" s="113"/>
      <c r="BP199" s="113"/>
      <c r="BQ199" s="113"/>
      <c r="BR199" s="113"/>
      <c r="BS199" s="113"/>
      <c r="BT199" s="113"/>
      <c r="BU199" s="113"/>
      <c r="BV199" s="113"/>
      <c r="BW199" s="113"/>
      <c r="BX199" s="113"/>
      <c r="BY199" s="113"/>
      <c r="BZ199" s="113"/>
      <c r="CA199" s="113"/>
      <c r="CB199" s="113"/>
      <c r="CC199" s="113"/>
      <c r="CD199" s="113"/>
      <c r="CE199" s="113"/>
      <c r="CF199" s="113"/>
      <c r="CG199" s="113"/>
      <c r="CH199" s="113"/>
      <c r="CI199" s="113"/>
      <c r="CJ199" s="113"/>
      <c r="CK199" s="113"/>
    </row>
    <row r="200" spans="1:89" s="135" customFormat="1">
      <c r="A200" s="132">
        <f>'PENGGABUNGAN AKTIVITAS'!A199</f>
        <v>197</v>
      </c>
      <c r="B200" s="132" t="str">
        <f>'PENGGABUNGAN AKTIVITAS'!B199</f>
        <v>[4] Tutor CVS Case 1</v>
      </c>
      <c r="C200" s="132" t="str">
        <f>'PENGGABUNGAN AKTIVITAS'!C199</f>
        <v>P169</v>
      </c>
      <c r="D200" s="132" t="str">
        <f>'PENGGABUNGAN AKTIVITAS'!D199</f>
        <v>UA4</v>
      </c>
      <c r="E200" s="132">
        <f>'PENGGABUNGAN AKTIVITAS'!E199</f>
        <v>9</v>
      </c>
      <c r="F200" s="132">
        <f>'PENGGABUNGAN AKTIVITAS'!F199</f>
        <v>221</v>
      </c>
      <c r="G200" s="133">
        <f t="shared" si="26"/>
        <v>1989</v>
      </c>
      <c r="H200" s="134">
        <f>(G200/$G$381)*'REKAP BTL'!$C$14</f>
        <v>86997056.190488413</v>
      </c>
      <c r="I200" s="132"/>
      <c r="J200" s="132"/>
      <c r="K200" s="132"/>
      <c r="L200" s="132"/>
      <c r="M200" s="132"/>
      <c r="N200" s="132"/>
      <c r="O200" s="132"/>
      <c r="P200" s="132"/>
      <c r="Q200" s="132"/>
      <c r="R200" s="132"/>
      <c r="S200" s="132"/>
      <c r="T200" s="132"/>
      <c r="U200" s="132"/>
      <c r="V200" s="134">
        <f t="shared" si="21"/>
        <v>1955328.0264113925</v>
      </c>
      <c r="W200" s="134">
        <f t="shared" si="22"/>
        <v>1955328.0264113925</v>
      </c>
      <c r="X200" s="134">
        <f t="shared" si="23"/>
        <v>1955328.0264113925</v>
      </c>
      <c r="Y200" s="134">
        <f t="shared" si="24"/>
        <v>1955328.0264113925</v>
      </c>
      <c r="Z200" s="132"/>
      <c r="AA200" s="132"/>
      <c r="AB200" s="132"/>
      <c r="AC200" s="132"/>
      <c r="AD200" s="132"/>
      <c r="AE200" s="132"/>
      <c r="AF200" s="132"/>
      <c r="AG200" s="132"/>
      <c r="AH200" s="132"/>
      <c r="AI200" s="132"/>
      <c r="AJ200" s="132"/>
      <c r="AK200" s="132"/>
      <c r="AL200" s="119">
        <f t="shared" si="20"/>
        <v>7821312.10564557</v>
      </c>
      <c r="AM200" s="119">
        <f t="shared" si="25"/>
        <v>186221.71680108499</v>
      </c>
      <c r="AN200" s="113"/>
      <c r="AO200" s="113"/>
      <c r="AP200" s="113"/>
      <c r="AQ200" s="113"/>
      <c r="AR200" s="113"/>
      <c r="AS200" s="113"/>
      <c r="AT200" s="113"/>
      <c r="AU200" s="113"/>
      <c r="AV200" s="113"/>
      <c r="AW200" s="113"/>
      <c r="AX200" s="113"/>
      <c r="AY200" s="113"/>
      <c r="AZ200" s="113"/>
      <c r="BA200" s="113"/>
      <c r="BB200" s="113"/>
      <c r="BC200" s="113"/>
      <c r="BD200" s="113"/>
      <c r="BE200" s="113"/>
      <c r="BF200" s="113"/>
      <c r="BG200" s="113"/>
      <c r="BH200" s="113"/>
      <c r="BI200" s="113"/>
      <c r="BJ200" s="113"/>
      <c r="BK200" s="113"/>
      <c r="BL200" s="113"/>
      <c r="BM200" s="113"/>
      <c r="BN200" s="113"/>
      <c r="BO200" s="113"/>
      <c r="BP200" s="113"/>
      <c r="BQ200" s="113"/>
      <c r="BR200" s="113"/>
      <c r="BS200" s="113"/>
      <c r="BT200" s="113"/>
      <c r="BU200" s="113"/>
      <c r="BV200" s="113"/>
      <c r="BW200" s="113"/>
      <c r="BX200" s="113"/>
      <c r="BY200" s="113"/>
      <c r="BZ200" s="113"/>
      <c r="CA200" s="113"/>
      <c r="CB200" s="113"/>
      <c r="CC200" s="113"/>
      <c r="CD200" s="113"/>
      <c r="CE200" s="113"/>
      <c r="CF200" s="113"/>
      <c r="CG200" s="113"/>
      <c r="CH200" s="113"/>
      <c r="CI200" s="113"/>
      <c r="CJ200" s="113"/>
      <c r="CK200" s="113"/>
    </row>
    <row r="201" spans="1:89" s="135" customFormat="1">
      <c r="A201" s="132">
        <f>'PENGGABUNGAN AKTIVITAS'!A200</f>
        <v>198</v>
      </c>
      <c r="B201" s="132" t="str">
        <f>'PENGGABUNGAN AKTIVITAS'!B200</f>
        <v>[4] Tutor CVS Case 2</v>
      </c>
      <c r="C201" s="132" t="str">
        <f>'PENGGABUNGAN AKTIVITAS'!C200</f>
        <v>P170</v>
      </c>
      <c r="D201" s="132" t="str">
        <f>'PENGGABUNGAN AKTIVITAS'!D200</f>
        <v>UA4</v>
      </c>
      <c r="E201" s="132">
        <f>'PENGGABUNGAN AKTIVITAS'!E200</f>
        <v>9</v>
      </c>
      <c r="F201" s="132">
        <f>'PENGGABUNGAN AKTIVITAS'!F200</f>
        <v>221</v>
      </c>
      <c r="G201" s="133">
        <f t="shared" si="26"/>
        <v>1989</v>
      </c>
      <c r="H201" s="134">
        <f>(G201/$G$381)*'REKAP BTL'!$C$14</f>
        <v>86997056.190488413</v>
      </c>
      <c r="I201" s="132"/>
      <c r="J201" s="132"/>
      <c r="K201" s="132"/>
      <c r="L201" s="132"/>
      <c r="M201" s="132"/>
      <c r="N201" s="132"/>
      <c r="O201" s="132"/>
      <c r="P201" s="132"/>
      <c r="Q201" s="132"/>
      <c r="R201" s="132"/>
      <c r="S201" s="132"/>
      <c r="T201" s="132"/>
      <c r="U201" s="132"/>
      <c r="V201" s="134">
        <f t="shared" si="21"/>
        <v>1955328.0264113925</v>
      </c>
      <c r="W201" s="134">
        <f t="shared" si="22"/>
        <v>1955328.0264113925</v>
      </c>
      <c r="X201" s="134">
        <f t="shared" si="23"/>
        <v>1955328.0264113925</v>
      </c>
      <c r="Y201" s="134">
        <f t="shared" si="24"/>
        <v>1955328.0264113925</v>
      </c>
      <c r="Z201" s="132"/>
      <c r="AA201" s="132"/>
      <c r="AB201" s="132"/>
      <c r="AC201" s="132"/>
      <c r="AD201" s="132"/>
      <c r="AE201" s="132"/>
      <c r="AF201" s="132"/>
      <c r="AG201" s="132"/>
      <c r="AH201" s="132"/>
      <c r="AI201" s="132"/>
      <c r="AJ201" s="132"/>
      <c r="AK201" s="132"/>
      <c r="AL201" s="119">
        <f t="shared" si="20"/>
        <v>7821312.10564557</v>
      </c>
      <c r="AM201" s="119">
        <f t="shared" si="25"/>
        <v>186221.71680108499</v>
      </c>
      <c r="AN201" s="113"/>
      <c r="AO201" s="113"/>
      <c r="AP201" s="113"/>
      <c r="AQ201" s="113"/>
      <c r="AR201" s="113"/>
      <c r="AS201" s="113"/>
      <c r="AT201" s="113"/>
      <c r="AU201" s="113"/>
      <c r="AV201" s="113"/>
      <c r="AW201" s="113"/>
      <c r="AX201" s="113"/>
      <c r="AY201" s="113"/>
      <c r="AZ201" s="113"/>
      <c r="BA201" s="113"/>
      <c r="BB201" s="113"/>
      <c r="BC201" s="113"/>
      <c r="BD201" s="113"/>
      <c r="BE201" s="113"/>
      <c r="BF201" s="113"/>
      <c r="BG201" s="113"/>
      <c r="BH201" s="113"/>
      <c r="BI201" s="113"/>
      <c r="BJ201" s="113"/>
      <c r="BK201" s="113"/>
      <c r="BL201" s="113"/>
      <c r="BM201" s="113"/>
      <c r="BN201" s="113"/>
      <c r="BO201" s="113"/>
      <c r="BP201" s="113"/>
      <c r="BQ201" s="113"/>
      <c r="BR201" s="113"/>
      <c r="BS201" s="113"/>
      <c r="BT201" s="113"/>
      <c r="BU201" s="113"/>
      <c r="BV201" s="113"/>
      <c r="BW201" s="113"/>
      <c r="BX201" s="113"/>
      <c r="BY201" s="113"/>
      <c r="BZ201" s="113"/>
      <c r="CA201" s="113"/>
      <c r="CB201" s="113"/>
      <c r="CC201" s="113"/>
      <c r="CD201" s="113"/>
      <c r="CE201" s="113"/>
      <c r="CF201" s="113"/>
      <c r="CG201" s="113"/>
      <c r="CH201" s="113"/>
      <c r="CI201" s="113"/>
      <c r="CJ201" s="113"/>
      <c r="CK201" s="113"/>
    </row>
    <row r="202" spans="1:89" s="135" customFormat="1">
      <c r="A202" s="132">
        <f>'PENGGABUNGAN AKTIVITAS'!A201</f>
        <v>199</v>
      </c>
      <c r="B202" s="132" t="str">
        <f>'PENGGABUNGAN AKTIVITAS'!B201</f>
        <v>[4] Tutor CVS Case 3</v>
      </c>
      <c r="C202" s="132" t="str">
        <f>'PENGGABUNGAN AKTIVITAS'!C201</f>
        <v>P171</v>
      </c>
      <c r="D202" s="132" t="str">
        <f>'PENGGABUNGAN AKTIVITAS'!D201</f>
        <v>UA4</v>
      </c>
      <c r="E202" s="132">
        <f>'PENGGABUNGAN AKTIVITAS'!E201</f>
        <v>9</v>
      </c>
      <c r="F202" s="132">
        <f>'PENGGABUNGAN AKTIVITAS'!F201</f>
        <v>221</v>
      </c>
      <c r="G202" s="133">
        <f t="shared" si="26"/>
        <v>1989</v>
      </c>
      <c r="H202" s="134">
        <f>(G202/$G$381)*'REKAP BTL'!$C$14</f>
        <v>86997056.190488413</v>
      </c>
      <c r="I202" s="132"/>
      <c r="J202" s="132"/>
      <c r="K202" s="132"/>
      <c r="L202" s="132"/>
      <c r="M202" s="132"/>
      <c r="N202" s="132"/>
      <c r="O202" s="132"/>
      <c r="P202" s="132"/>
      <c r="Q202" s="132"/>
      <c r="R202" s="132"/>
      <c r="S202" s="132"/>
      <c r="T202" s="132"/>
      <c r="U202" s="132"/>
      <c r="V202" s="134">
        <f t="shared" si="21"/>
        <v>1955328.0264113925</v>
      </c>
      <c r="W202" s="134">
        <f t="shared" si="22"/>
        <v>1955328.0264113925</v>
      </c>
      <c r="X202" s="134">
        <f t="shared" si="23"/>
        <v>1955328.0264113925</v>
      </c>
      <c r="Y202" s="134">
        <f t="shared" si="24"/>
        <v>1955328.0264113925</v>
      </c>
      <c r="Z202" s="132"/>
      <c r="AA202" s="132"/>
      <c r="AB202" s="132"/>
      <c r="AC202" s="132"/>
      <c r="AD202" s="132"/>
      <c r="AE202" s="132"/>
      <c r="AF202" s="132"/>
      <c r="AG202" s="132"/>
      <c r="AH202" s="132"/>
      <c r="AI202" s="132"/>
      <c r="AJ202" s="132"/>
      <c r="AK202" s="132"/>
      <c r="AL202" s="119">
        <f t="shared" si="20"/>
        <v>7821312.10564557</v>
      </c>
      <c r="AM202" s="119">
        <f t="shared" si="25"/>
        <v>186221.71680108499</v>
      </c>
      <c r="AN202" s="113"/>
      <c r="AO202" s="113"/>
      <c r="AP202" s="113"/>
      <c r="AQ202" s="113"/>
      <c r="AR202" s="113"/>
      <c r="AS202" s="113"/>
      <c r="AT202" s="113"/>
      <c r="AU202" s="113"/>
      <c r="AV202" s="113"/>
      <c r="AW202" s="113"/>
      <c r="AX202" s="113"/>
      <c r="AY202" s="113"/>
      <c r="AZ202" s="113"/>
      <c r="BA202" s="113"/>
      <c r="BB202" s="113"/>
      <c r="BC202" s="113"/>
      <c r="BD202" s="113"/>
      <c r="BE202" s="113"/>
      <c r="BF202" s="113"/>
      <c r="BG202" s="113"/>
      <c r="BH202" s="113"/>
      <c r="BI202" s="113"/>
      <c r="BJ202" s="113"/>
      <c r="BK202" s="113"/>
      <c r="BL202" s="113"/>
      <c r="BM202" s="113"/>
      <c r="BN202" s="113"/>
      <c r="BO202" s="113"/>
      <c r="BP202" s="113"/>
      <c r="BQ202" s="113"/>
      <c r="BR202" s="113"/>
      <c r="BS202" s="113"/>
      <c r="BT202" s="113"/>
      <c r="BU202" s="113"/>
      <c r="BV202" s="113"/>
      <c r="BW202" s="113"/>
      <c r="BX202" s="113"/>
      <c r="BY202" s="113"/>
      <c r="BZ202" s="113"/>
      <c r="CA202" s="113"/>
      <c r="CB202" s="113"/>
      <c r="CC202" s="113"/>
      <c r="CD202" s="113"/>
      <c r="CE202" s="113"/>
      <c r="CF202" s="113"/>
      <c r="CG202" s="113"/>
      <c r="CH202" s="113"/>
      <c r="CI202" s="113"/>
      <c r="CJ202" s="113"/>
      <c r="CK202" s="113"/>
    </row>
    <row r="203" spans="1:89" s="135" customFormat="1">
      <c r="A203" s="132">
        <f>'PENGGABUNGAN AKTIVITAS'!A202</f>
        <v>200</v>
      </c>
      <c r="B203" s="132" t="str">
        <f>'PENGGABUNGAN AKTIVITAS'!B202</f>
        <v>[4] Tutor CVS Case 4</v>
      </c>
      <c r="C203" s="132" t="str">
        <f>'PENGGABUNGAN AKTIVITAS'!C202</f>
        <v>P172</v>
      </c>
      <c r="D203" s="132" t="str">
        <f>'PENGGABUNGAN AKTIVITAS'!D202</f>
        <v>UA4</v>
      </c>
      <c r="E203" s="132">
        <f>'PENGGABUNGAN AKTIVITAS'!E202</f>
        <v>9</v>
      </c>
      <c r="F203" s="132">
        <f>'PENGGABUNGAN AKTIVITAS'!F202</f>
        <v>221</v>
      </c>
      <c r="G203" s="133">
        <f t="shared" si="26"/>
        <v>1989</v>
      </c>
      <c r="H203" s="134">
        <f>(G203/$G$381)*'REKAP BTL'!$C$14</f>
        <v>86997056.190488413</v>
      </c>
      <c r="I203" s="132"/>
      <c r="J203" s="132"/>
      <c r="K203" s="132"/>
      <c r="L203" s="132"/>
      <c r="M203" s="132"/>
      <c r="N203" s="132"/>
      <c r="O203" s="132"/>
      <c r="P203" s="132"/>
      <c r="Q203" s="132"/>
      <c r="R203" s="132"/>
      <c r="S203" s="132"/>
      <c r="T203" s="132"/>
      <c r="U203" s="132"/>
      <c r="V203" s="134">
        <f t="shared" si="21"/>
        <v>1955328.0264113925</v>
      </c>
      <c r="W203" s="134">
        <f t="shared" si="22"/>
        <v>1955328.0264113925</v>
      </c>
      <c r="X203" s="134">
        <f t="shared" si="23"/>
        <v>1955328.0264113925</v>
      </c>
      <c r="Y203" s="134">
        <f t="shared" si="24"/>
        <v>1955328.0264113925</v>
      </c>
      <c r="Z203" s="132"/>
      <c r="AA203" s="132"/>
      <c r="AB203" s="132"/>
      <c r="AC203" s="132"/>
      <c r="AD203" s="132"/>
      <c r="AE203" s="132"/>
      <c r="AF203" s="132"/>
      <c r="AG203" s="132"/>
      <c r="AH203" s="132"/>
      <c r="AI203" s="132"/>
      <c r="AJ203" s="132"/>
      <c r="AK203" s="132"/>
      <c r="AL203" s="119">
        <f t="shared" si="20"/>
        <v>7821312.10564557</v>
      </c>
      <c r="AM203" s="119">
        <f t="shared" si="25"/>
        <v>186221.71680108499</v>
      </c>
      <c r="AN203" s="113"/>
      <c r="AO203" s="113"/>
      <c r="AP203" s="113"/>
      <c r="AQ203" s="113"/>
      <c r="AR203" s="113"/>
      <c r="AS203" s="113"/>
      <c r="AT203" s="113"/>
      <c r="AU203" s="113"/>
      <c r="AV203" s="113"/>
      <c r="AW203" s="113"/>
      <c r="AX203" s="113"/>
      <c r="AY203" s="113"/>
      <c r="AZ203" s="113"/>
      <c r="BA203" s="113"/>
      <c r="BB203" s="113"/>
      <c r="BC203" s="113"/>
      <c r="BD203" s="113"/>
      <c r="BE203" s="113"/>
      <c r="BF203" s="113"/>
      <c r="BG203" s="113"/>
      <c r="BH203" s="113"/>
      <c r="BI203" s="113"/>
      <c r="BJ203" s="113"/>
      <c r="BK203" s="113"/>
      <c r="BL203" s="113"/>
      <c r="BM203" s="113"/>
      <c r="BN203" s="113"/>
      <c r="BO203" s="113"/>
      <c r="BP203" s="113"/>
      <c r="BQ203" s="113"/>
      <c r="BR203" s="113"/>
      <c r="BS203" s="113"/>
      <c r="BT203" s="113"/>
      <c r="BU203" s="113"/>
      <c r="BV203" s="113"/>
      <c r="BW203" s="113"/>
      <c r="BX203" s="113"/>
      <c r="BY203" s="113"/>
      <c r="BZ203" s="113"/>
      <c r="CA203" s="113"/>
      <c r="CB203" s="113"/>
      <c r="CC203" s="113"/>
      <c r="CD203" s="113"/>
      <c r="CE203" s="113"/>
      <c r="CF203" s="113"/>
      <c r="CG203" s="113"/>
      <c r="CH203" s="113"/>
      <c r="CI203" s="113"/>
      <c r="CJ203" s="113"/>
      <c r="CK203" s="113"/>
    </row>
    <row r="204" spans="1:89" s="135" customFormat="1">
      <c r="A204" s="132">
        <f>'PENGGABUNGAN AKTIVITAS'!A203</f>
        <v>201</v>
      </c>
      <c r="B204" s="132" t="str">
        <f>'PENGGABUNGAN AKTIVITAS'!B203</f>
        <v>[4] Kuliah Metpen</v>
      </c>
      <c r="C204" s="132" t="str">
        <f>'PENGGABUNGAN AKTIVITAS'!C203</f>
        <v>P173</v>
      </c>
      <c r="D204" s="132" t="str">
        <f>'PENGGABUNGAN AKTIVITAS'!D203</f>
        <v>UA4</v>
      </c>
      <c r="E204" s="132">
        <f>'PENGGABUNGAN AKTIVITAS'!E203</f>
        <v>16</v>
      </c>
      <c r="F204" s="132">
        <f>'PENGGABUNGAN AKTIVITAS'!F203</f>
        <v>221</v>
      </c>
      <c r="G204" s="133">
        <f t="shared" si="26"/>
        <v>3536</v>
      </c>
      <c r="H204" s="134">
        <f>(G204/$G$381)*'REKAP BTL'!$C$14</f>
        <v>154661433.22753495</v>
      </c>
      <c r="I204" s="132"/>
      <c r="J204" s="132"/>
      <c r="K204" s="132"/>
      <c r="L204" s="132"/>
      <c r="M204" s="132"/>
      <c r="N204" s="132"/>
      <c r="O204" s="132"/>
      <c r="P204" s="132"/>
      <c r="Q204" s="132"/>
      <c r="R204" s="132"/>
      <c r="S204" s="132"/>
      <c r="T204" s="132"/>
      <c r="U204" s="132"/>
      <c r="V204" s="134">
        <f t="shared" si="21"/>
        <v>3476138.7136202529</v>
      </c>
      <c r="W204" s="134">
        <f t="shared" si="22"/>
        <v>3476138.7136202529</v>
      </c>
      <c r="X204" s="134">
        <f t="shared" si="23"/>
        <v>3476138.7136202529</v>
      </c>
      <c r="Y204" s="134">
        <f t="shared" si="24"/>
        <v>3476138.7136202529</v>
      </c>
      <c r="Z204" s="132"/>
      <c r="AA204" s="132"/>
      <c r="AB204" s="132"/>
      <c r="AC204" s="132"/>
      <c r="AD204" s="132"/>
      <c r="AE204" s="132"/>
      <c r="AF204" s="132"/>
      <c r="AG204" s="132"/>
      <c r="AH204" s="132"/>
      <c r="AI204" s="132"/>
      <c r="AJ204" s="132"/>
      <c r="AK204" s="132"/>
      <c r="AL204" s="119">
        <f t="shared" si="20"/>
        <v>13904554.854481012</v>
      </c>
      <c r="AM204" s="119">
        <f t="shared" si="25"/>
        <v>331060.82986859552</v>
      </c>
      <c r="AN204" s="113"/>
      <c r="AO204" s="113"/>
      <c r="AP204" s="113"/>
      <c r="AQ204" s="113"/>
      <c r="AR204" s="113"/>
      <c r="AS204" s="113"/>
      <c r="AT204" s="113"/>
      <c r="AU204" s="113"/>
      <c r="AV204" s="113"/>
      <c r="AW204" s="113"/>
      <c r="AX204" s="113"/>
      <c r="AY204" s="113"/>
      <c r="AZ204" s="113"/>
      <c r="BA204" s="113"/>
      <c r="BB204" s="113"/>
      <c r="BC204" s="113"/>
      <c r="BD204" s="113"/>
      <c r="BE204" s="113"/>
      <c r="BF204" s="113"/>
      <c r="BG204" s="113"/>
      <c r="BH204" s="113"/>
      <c r="BI204" s="113"/>
      <c r="BJ204" s="113"/>
      <c r="BK204" s="113"/>
      <c r="BL204" s="113"/>
      <c r="BM204" s="113"/>
      <c r="BN204" s="113"/>
      <c r="BO204" s="113"/>
      <c r="BP204" s="113"/>
      <c r="BQ204" s="113"/>
      <c r="BR204" s="113"/>
      <c r="BS204" s="113"/>
      <c r="BT204" s="113"/>
      <c r="BU204" s="113"/>
      <c r="BV204" s="113"/>
      <c r="BW204" s="113"/>
      <c r="BX204" s="113"/>
      <c r="BY204" s="113"/>
      <c r="BZ204" s="113"/>
      <c r="CA204" s="113"/>
      <c r="CB204" s="113"/>
      <c r="CC204" s="113"/>
      <c r="CD204" s="113"/>
      <c r="CE204" s="113"/>
      <c r="CF204" s="113"/>
      <c r="CG204" s="113"/>
      <c r="CH204" s="113"/>
      <c r="CI204" s="113"/>
      <c r="CJ204" s="113"/>
      <c r="CK204" s="113"/>
    </row>
    <row r="205" spans="1:89" s="135" customFormat="1">
      <c r="A205" s="132">
        <f>'PENGGABUNGAN AKTIVITAS'!A204</f>
        <v>202</v>
      </c>
      <c r="B205" s="132" t="str">
        <f>'PENGGABUNGAN AKTIVITAS'!B204</f>
        <v>[4] Tramed DP Tiroid</v>
      </c>
      <c r="C205" s="132" t="str">
        <f>'PENGGABUNGAN AKTIVITAS'!C204</f>
        <v>P174</v>
      </c>
      <c r="D205" s="132" t="str">
        <f>'PENGGABUNGAN AKTIVITAS'!D204</f>
        <v>UA4</v>
      </c>
      <c r="E205" s="132">
        <f>'PENGGABUNGAN AKTIVITAS'!E204</f>
        <v>3</v>
      </c>
      <c r="F205" s="132">
        <f>'PENGGABUNGAN AKTIVITAS'!F204</f>
        <v>221</v>
      </c>
      <c r="G205" s="133">
        <f t="shared" si="26"/>
        <v>663</v>
      </c>
      <c r="H205" s="134">
        <f>(G205/$G$381)*'REKAP BTL'!$C$14</f>
        <v>28999018.730162803</v>
      </c>
      <c r="I205" s="132"/>
      <c r="J205" s="132"/>
      <c r="K205" s="132"/>
      <c r="L205" s="132"/>
      <c r="M205" s="132"/>
      <c r="N205" s="132"/>
      <c r="O205" s="132"/>
      <c r="P205" s="132"/>
      <c r="Q205" s="132"/>
      <c r="R205" s="132"/>
      <c r="S205" s="132"/>
      <c r="T205" s="132"/>
      <c r="U205" s="132"/>
      <c r="V205" s="134">
        <f t="shared" si="21"/>
        <v>651776.00880379754</v>
      </c>
      <c r="W205" s="134">
        <f t="shared" si="22"/>
        <v>651776.00880379754</v>
      </c>
      <c r="X205" s="134">
        <f t="shared" si="23"/>
        <v>651776.00880379754</v>
      </c>
      <c r="Y205" s="134">
        <f t="shared" si="24"/>
        <v>651776.00880379754</v>
      </c>
      <c r="Z205" s="132"/>
      <c r="AA205" s="132"/>
      <c r="AB205" s="132"/>
      <c r="AC205" s="132"/>
      <c r="AD205" s="132"/>
      <c r="AE205" s="132"/>
      <c r="AF205" s="132"/>
      <c r="AG205" s="132"/>
      <c r="AH205" s="132"/>
      <c r="AI205" s="132"/>
      <c r="AJ205" s="132"/>
      <c r="AK205" s="132"/>
      <c r="AL205" s="119">
        <f t="shared" si="20"/>
        <v>2607104.0352151901</v>
      </c>
      <c r="AM205" s="119">
        <f t="shared" si="25"/>
        <v>62073.905600361672</v>
      </c>
      <c r="AN205" s="113"/>
      <c r="AO205" s="113"/>
      <c r="AP205" s="113"/>
      <c r="AQ205" s="113"/>
      <c r="AR205" s="113"/>
      <c r="AS205" s="113"/>
      <c r="AT205" s="113"/>
      <c r="AU205" s="113"/>
      <c r="AV205" s="113"/>
      <c r="AW205" s="113"/>
      <c r="AX205" s="113"/>
      <c r="AY205" s="113"/>
      <c r="AZ205" s="113"/>
      <c r="BA205" s="113"/>
      <c r="BB205" s="113"/>
      <c r="BC205" s="113"/>
      <c r="BD205" s="113"/>
      <c r="BE205" s="113"/>
      <c r="BF205" s="113"/>
      <c r="BG205" s="113"/>
      <c r="BH205" s="113"/>
      <c r="BI205" s="113"/>
      <c r="BJ205" s="113"/>
      <c r="BK205" s="113"/>
      <c r="BL205" s="113"/>
      <c r="BM205" s="113"/>
      <c r="BN205" s="113"/>
      <c r="BO205" s="113"/>
      <c r="BP205" s="113"/>
      <c r="BQ205" s="113"/>
      <c r="BR205" s="113"/>
      <c r="BS205" s="113"/>
      <c r="BT205" s="113"/>
      <c r="BU205" s="113"/>
      <c r="BV205" s="113"/>
      <c r="BW205" s="113"/>
      <c r="BX205" s="113"/>
      <c r="BY205" s="113"/>
      <c r="BZ205" s="113"/>
      <c r="CA205" s="113"/>
      <c r="CB205" s="113"/>
      <c r="CC205" s="113"/>
      <c r="CD205" s="113"/>
      <c r="CE205" s="113"/>
      <c r="CF205" s="113"/>
      <c r="CG205" s="113"/>
      <c r="CH205" s="113"/>
      <c r="CI205" s="113"/>
      <c r="CJ205" s="113"/>
      <c r="CK205" s="113"/>
    </row>
    <row r="206" spans="1:89" s="135" customFormat="1">
      <c r="A206" s="132">
        <f>'PENGGABUNGAN AKTIVITAS'!A205</f>
        <v>203</v>
      </c>
      <c r="B206" s="132" t="str">
        <f>'PENGGABUNGAN AKTIVITAS'!B205</f>
        <v>[4] Tramed Pemeriksaan Gula darah</v>
      </c>
      <c r="C206" s="132" t="str">
        <f>'PENGGABUNGAN AKTIVITAS'!C205</f>
        <v>P175</v>
      </c>
      <c r="D206" s="132" t="str">
        <f>'PENGGABUNGAN AKTIVITAS'!D205</f>
        <v>UA4</v>
      </c>
      <c r="E206" s="132">
        <f>'PENGGABUNGAN AKTIVITAS'!E205</f>
        <v>3</v>
      </c>
      <c r="F206" s="132">
        <f>'PENGGABUNGAN AKTIVITAS'!F205</f>
        <v>221</v>
      </c>
      <c r="G206" s="133">
        <f t="shared" si="26"/>
        <v>663</v>
      </c>
      <c r="H206" s="134">
        <f>(G206/$G$381)*'REKAP BTL'!$C$14</f>
        <v>28999018.730162803</v>
      </c>
      <c r="I206" s="132"/>
      <c r="J206" s="132"/>
      <c r="K206" s="132"/>
      <c r="L206" s="132"/>
      <c r="M206" s="132"/>
      <c r="N206" s="132"/>
      <c r="O206" s="132"/>
      <c r="P206" s="132"/>
      <c r="Q206" s="132"/>
      <c r="R206" s="132"/>
      <c r="S206" s="132"/>
      <c r="T206" s="132"/>
      <c r="U206" s="132"/>
      <c r="V206" s="134">
        <f t="shared" si="21"/>
        <v>651776.00880379754</v>
      </c>
      <c r="W206" s="134">
        <f t="shared" si="22"/>
        <v>651776.00880379754</v>
      </c>
      <c r="X206" s="134">
        <f t="shared" si="23"/>
        <v>651776.00880379754</v>
      </c>
      <c r="Y206" s="134">
        <f t="shared" si="24"/>
        <v>651776.00880379754</v>
      </c>
      <c r="Z206" s="132"/>
      <c r="AA206" s="132"/>
      <c r="AB206" s="132"/>
      <c r="AC206" s="132"/>
      <c r="AD206" s="132"/>
      <c r="AE206" s="132"/>
      <c r="AF206" s="132"/>
      <c r="AG206" s="132"/>
      <c r="AH206" s="132"/>
      <c r="AI206" s="132"/>
      <c r="AJ206" s="132"/>
      <c r="AK206" s="132"/>
      <c r="AL206" s="119">
        <f t="shared" si="20"/>
        <v>2607104.0352151901</v>
      </c>
      <c r="AM206" s="119">
        <f t="shared" si="25"/>
        <v>62073.905600361672</v>
      </c>
      <c r="AN206" s="113"/>
      <c r="AO206" s="113"/>
      <c r="AP206" s="113"/>
      <c r="AQ206" s="113"/>
      <c r="AR206" s="113"/>
      <c r="AS206" s="113"/>
      <c r="AT206" s="113"/>
      <c r="AU206" s="113"/>
      <c r="AV206" s="113"/>
      <c r="AW206" s="113"/>
      <c r="AX206" s="113"/>
      <c r="AY206" s="113"/>
      <c r="AZ206" s="113"/>
      <c r="BA206" s="113"/>
      <c r="BB206" s="113"/>
      <c r="BC206" s="113"/>
      <c r="BD206" s="113"/>
      <c r="BE206" s="113"/>
      <c r="BF206" s="113"/>
      <c r="BG206" s="113"/>
      <c r="BH206" s="113"/>
      <c r="BI206" s="113"/>
      <c r="BJ206" s="113"/>
      <c r="BK206" s="113"/>
      <c r="BL206" s="113"/>
      <c r="BM206" s="113"/>
      <c r="BN206" s="113"/>
      <c r="BO206" s="113"/>
      <c r="BP206" s="113"/>
      <c r="BQ206" s="113"/>
      <c r="BR206" s="113"/>
      <c r="BS206" s="113"/>
      <c r="BT206" s="113"/>
      <c r="BU206" s="113"/>
      <c r="BV206" s="113"/>
      <c r="BW206" s="113"/>
      <c r="BX206" s="113"/>
      <c r="BY206" s="113"/>
      <c r="BZ206" s="113"/>
      <c r="CA206" s="113"/>
      <c r="CB206" s="113"/>
      <c r="CC206" s="113"/>
      <c r="CD206" s="113"/>
      <c r="CE206" s="113"/>
      <c r="CF206" s="113"/>
      <c r="CG206" s="113"/>
      <c r="CH206" s="113"/>
      <c r="CI206" s="113"/>
      <c r="CJ206" s="113"/>
      <c r="CK206" s="113"/>
    </row>
    <row r="207" spans="1:89" s="135" customFormat="1">
      <c r="A207" s="132">
        <f>'PENGGABUNGAN AKTIVITAS'!A206</f>
        <v>204</v>
      </c>
      <c r="B207" s="132" t="str">
        <f>'PENGGABUNGAN AKTIVITAS'!B206</f>
        <v>[4] Tramed Pemeriksaan Insulin</v>
      </c>
      <c r="C207" s="132" t="str">
        <f>'PENGGABUNGAN AKTIVITAS'!C206</f>
        <v>P176</v>
      </c>
      <c r="D207" s="132" t="str">
        <f>'PENGGABUNGAN AKTIVITAS'!D206</f>
        <v>UA4</v>
      </c>
      <c r="E207" s="132">
        <f>'PENGGABUNGAN AKTIVITAS'!E206</f>
        <v>3</v>
      </c>
      <c r="F207" s="132">
        <f>'PENGGABUNGAN AKTIVITAS'!F206</f>
        <v>221</v>
      </c>
      <c r="G207" s="133">
        <f t="shared" si="26"/>
        <v>663</v>
      </c>
      <c r="H207" s="134">
        <f>(G207/$G$381)*'REKAP BTL'!$C$14</f>
        <v>28999018.730162803</v>
      </c>
      <c r="I207" s="132"/>
      <c r="J207" s="132"/>
      <c r="K207" s="132"/>
      <c r="L207" s="132"/>
      <c r="M207" s="132"/>
      <c r="N207" s="132"/>
      <c r="O207" s="132"/>
      <c r="P207" s="132"/>
      <c r="Q207" s="132"/>
      <c r="R207" s="132"/>
      <c r="S207" s="132"/>
      <c r="T207" s="132"/>
      <c r="U207" s="132"/>
      <c r="V207" s="134">
        <f t="shared" si="21"/>
        <v>651776.00880379754</v>
      </c>
      <c r="W207" s="134">
        <f t="shared" si="22"/>
        <v>651776.00880379754</v>
      </c>
      <c r="X207" s="134">
        <f t="shared" si="23"/>
        <v>651776.00880379754</v>
      </c>
      <c r="Y207" s="134">
        <f t="shared" si="24"/>
        <v>651776.00880379754</v>
      </c>
      <c r="Z207" s="132"/>
      <c r="AA207" s="132"/>
      <c r="AB207" s="132"/>
      <c r="AC207" s="132"/>
      <c r="AD207" s="132"/>
      <c r="AE207" s="132"/>
      <c r="AF207" s="132"/>
      <c r="AG207" s="132"/>
      <c r="AH207" s="132"/>
      <c r="AI207" s="132"/>
      <c r="AJ207" s="132"/>
      <c r="AK207" s="132"/>
      <c r="AL207" s="119">
        <f t="shared" si="20"/>
        <v>2607104.0352151901</v>
      </c>
      <c r="AM207" s="119">
        <f t="shared" si="25"/>
        <v>62073.905600361672</v>
      </c>
      <c r="AN207" s="113"/>
      <c r="AO207" s="113"/>
      <c r="AP207" s="113"/>
      <c r="AQ207" s="113"/>
      <c r="AR207" s="113"/>
      <c r="AS207" s="113"/>
      <c r="AT207" s="113"/>
      <c r="AU207" s="113"/>
      <c r="AV207" s="113"/>
      <c r="AW207" s="113"/>
      <c r="AX207" s="113"/>
      <c r="AY207" s="113"/>
      <c r="AZ207" s="113"/>
      <c r="BA207" s="113"/>
      <c r="BB207" s="113"/>
      <c r="BC207" s="113"/>
      <c r="BD207" s="113"/>
      <c r="BE207" s="113"/>
      <c r="BF207" s="113"/>
      <c r="BG207" s="113"/>
      <c r="BH207" s="113"/>
      <c r="BI207" s="113"/>
      <c r="BJ207" s="113"/>
      <c r="BK207" s="113"/>
      <c r="BL207" s="113"/>
      <c r="BM207" s="113"/>
      <c r="BN207" s="113"/>
      <c r="BO207" s="113"/>
      <c r="BP207" s="113"/>
      <c r="BQ207" s="113"/>
      <c r="BR207" s="113"/>
      <c r="BS207" s="113"/>
      <c r="BT207" s="113"/>
      <c r="BU207" s="113"/>
      <c r="BV207" s="113"/>
      <c r="BW207" s="113"/>
      <c r="BX207" s="113"/>
      <c r="BY207" s="113"/>
      <c r="BZ207" s="113"/>
      <c r="CA207" s="113"/>
      <c r="CB207" s="113"/>
      <c r="CC207" s="113"/>
      <c r="CD207" s="113"/>
      <c r="CE207" s="113"/>
      <c r="CF207" s="113"/>
      <c r="CG207" s="113"/>
      <c r="CH207" s="113"/>
      <c r="CI207" s="113"/>
      <c r="CJ207" s="113"/>
      <c r="CK207" s="113"/>
    </row>
    <row r="208" spans="1:89" s="135" customFormat="1">
      <c r="A208" s="132">
        <f>'PENGGABUNGAN AKTIVITAS'!A207</f>
        <v>205</v>
      </c>
      <c r="B208" s="132" t="str">
        <f>'PENGGABUNGAN AKTIVITAS'!B207</f>
        <v>[4] Tramed Perawatan Ulkus</v>
      </c>
      <c r="C208" s="132" t="str">
        <f>'PENGGABUNGAN AKTIVITAS'!C207</f>
        <v>P177</v>
      </c>
      <c r="D208" s="132" t="str">
        <f>'PENGGABUNGAN AKTIVITAS'!D207</f>
        <v>UA4</v>
      </c>
      <c r="E208" s="132">
        <f>'PENGGABUNGAN AKTIVITAS'!E207</f>
        <v>3</v>
      </c>
      <c r="F208" s="132">
        <f>'PENGGABUNGAN AKTIVITAS'!F207</f>
        <v>221</v>
      </c>
      <c r="G208" s="133">
        <f t="shared" si="26"/>
        <v>663</v>
      </c>
      <c r="H208" s="134">
        <f>(G208/$G$381)*'REKAP BTL'!$C$14</f>
        <v>28999018.730162803</v>
      </c>
      <c r="I208" s="132"/>
      <c r="J208" s="132"/>
      <c r="K208" s="132"/>
      <c r="L208" s="132"/>
      <c r="M208" s="132"/>
      <c r="N208" s="132"/>
      <c r="O208" s="132"/>
      <c r="P208" s="132"/>
      <c r="Q208" s="132"/>
      <c r="R208" s="132"/>
      <c r="S208" s="132"/>
      <c r="T208" s="132"/>
      <c r="U208" s="132"/>
      <c r="V208" s="134">
        <f t="shared" si="21"/>
        <v>651776.00880379754</v>
      </c>
      <c r="W208" s="134">
        <f t="shared" si="22"/>
        <v>651776.00880379754</v>
      </c>
      <c r="X208" s="134">
        <f t="shared" si="23"/>
        <v>651776.00880379754</v>
      </c>
      <c r="Y208" s="134">
        <f>(G208/$G$385)*$H$19</f>
        <v>651776.00880379754</v>
      </c>
      <c r="Z208" s="132"/>
      <c r="AA208" s="132"/>
      <c r="AB208" s="132"/>
      <c r="AC208" s="132"/>
      <c r="AD208" s="132"/>
      <c r="AE208" s="132"/>
      <c r="AF208" s="132"/>
      <c r="AG208" s="132"/>
      <c r="AH208" s="132"/>
      <c r="AI208" s="132"/>
      <c r="AJ208" s="132"/>
      <c r="AK208" s="132"/>
      <c r="AL208" s="119">
        <f t="shared" si="20"/>
        <v>2607104.0352151901</v>
      </c>
      <c r="AM208" s="119">
        <f t="shared" si="25"/>
        <v>62073.905600361672</v>
      </c>
      <c r="AN208" s="113"/>
      <c r="AO208" s="113"/>
      <c r="AP208" s="113"/>
      <c r="AQ208" s="113"/>
      <c r="AR208" s="113"/>
      <c r="AS208" s="113"/>
      <c r="AT208" s="113"/>
      <c r="AU208" s="113"/>
      <c r="AV208" s="113"/>
      <c r="AW208" s="113"/>
      <c r="AX208" s="113"/>
      <c r="AY208" s="113"/>
      <c r="AZ208" s="113"/>
      <c r="BA208" s="113"/>
      <c r="BB208" s="113"/>
      <c r="BC208" s="113"/>
      <c r="BD208" s="113"/>
      <c r="BE208" s="113"/>
      <c r="BF208" s="113"/>
      <c r="BG208" s="113"/>
      <c r="BH208" s="113"/>
      <c r="BI208" s="113"/>
      <c r="BJ208" s="113"/>
      <c r="BK208" s="113"/>
      <c r="BL208" s="113"/>
      <c r="BM208" s="113"/>
      <c r="BN208" s="113"/>
      <c r="BO208" s="113"/>
      <c r="BP208" s="113"/>
      <c r="BQ208" s="113"/>
      <c r="BR208" s="113"/>
      <c r="BS208" s="113"/>
      <c r="BT208" s="113"/>
      <c r="BU208" s="113"/>
      <c r="BV208" s="113"/>
      <c r="BW208" s="113"/>
      <c r="BX208" s="113"/>
      <c r="BY208" s="113"/>
      <c r="BZ208" s="113"/>
      <c r="CA208" s="113"/>
      <c r="CB208" s="113"/>
      <c r="CC208" s="113"/>
      <c r="CD208" s="113"/>
      <c r="CE208" s="113"/>
      <c r="CF208" s="113"/>
      <c r="CG208" s="113"/>
      <c r="CH208" s="113"/>
      <c r="CI208" s="113"/>
      <c r="CJ208" s="113"/>
      <c r="CK208" s="113"/>
    </row>
    <row r="209" spans="1:89" s="135" customFormat="1">
      <c r="A209" s="132">
        <f>'PENGGABUNGAN AKTIVITAS'!A208</f>
        <v>206</v>
      </c>
      <c r="B209" s="132" t="str">
        <f>'PENGGABUNGAN AKTIVITAS'!B208</f>
        <v>[4] Tramed DP Paru Depan</v>
      </c>
      <c r="C209" s="132" t="str">
        <f>'PENGGABUNGAN AKTIVITAS'!C208</f>
        <v>P178</v>
      </c>
      <c r="D209" s="132" t="str">
        <f>'PENGGABUNGAN AKTIVITAS'!D208</f>
        <v>UA4</v>
      </c>
      <c r="E209" s="132">
        <f>'PENGGABUNGAN AKTIVITAS'!E208</f>
        <v>3</v>
      </c>
      <c r="F209" s="132">
        <f>'PENGGABUNGAN AKTIVITAS'!F208</f>
        <v>221</v>
      </c>
      <c r="G209" s="133">
        <f t="shared" si="26"/>
        <v>663</v>
      </c>
      <c r="H209" s="134">
        <f>(G209/$G$381)*'REKAP BTL'!$C$14</f>
        <v>28999018.730162803</v>
      </c>
      <c r="I209" s="132"/>
      <c r="J209" s="132"/>
      <c r="K209" s="132"/>
      <c r="L209" s="132"/>
      <c r="M209" s="132"/>
      <c r="N209" s="132"/>
      <c r="O209" s="132"/>
      <c r="P209" s="132"/>
      <c r="Q209" s="132"/>
      <c r="R209" s="132"/>
      <c r="S209" s="132"/>
      <c r="T209" s="132"/>
      <c r="U209" s="132"/>
      <c r="V209" s="134">
        <f t="shared" si="21"/>
        <v>651776.00880379754</v>
      </c>
      <c r="W209" s="134">
        <f t="shared" si="22"/>
        <v>651776.00880379754</v>
      </c>
      <c r="X209" s="134">
        <f t="shared" si="23"/>
        <v>651776.00880379754</v>
      </c>
      <c r="Y209" s="134">
        <f t="shared" si="24"/>
        <v>651776.00880379754</v>
      </c>
      <c r="Z209" s="132"/>
      <c r="AA209" s="132"/>
      <c r="AB209" s="132"/>
      <c r="AC209" s="132"/>
      <c r="AD209" s="132"/>
      <c r="AE209" s="132"/>
      <c r="AF209" s="132"/>
      <c r="AG209" s="132"/>
      <c r="AH209" s="132"/>
      <c r="AI209" s="132"/>
      <c r="AJ209" s="132"/>
      <c r="AK209" s="132"/>
      <c r="AL209" s="119">
        <f t="shared" si="20"/>
        <v>2607104.0352151901</v>
      </c>
      <c r="AM209" s="119">
        <f t="shared" si="25"/>
        <v>62073.905600361672</v>
      </c>
      <c r="AN209" s="113"/>
      <c r="AO209" s="113"/>
      <c r="AP209" s="113"/>
      <c r="AQ209" s="113"/>
      <c r="AR209" s="113"/>
      <c r="AS209" s="113"/>
      <c r="AT209" s="113"/>
      <c r="AU209" s="113"/>
      <c r="AV209" s="113"/>
      <c r="AW209" s="113"/>
      <c r="AX209" s="113"/>
      <c r="AY209" s="113"/>
      <c r="AZ209" s="113"/>
      <c r="BA209" s="113"/>
      <c r="BB209" s="113"/>
      <c r="BC209" s="113"/>
      <c r="BD209" s="113"/>
      <c r="BE209" s="113"/>
      <c r="BF209" s="113"/>
      <c r="BG209" s="113"/>
      <c r="BH209" s="113"/>
      <c r="BI209" s="113"/>
      <c r="BJ209" s="113"/>
      <c r="BK209" s="113"/>
      <c r="BL209" s="113"/>
      <c r="BM209" s="113"/>
      <c r="BN209" s="113"/>
      <c r="BO209" s="113"/>
      <c r="BP209" s="113"/>
      <c r="BQ209" s="113"/>
      <c r="BR209" s="113"/>
      <c r="BS209" s="113"/>
      <c r="BT209" s="113"/>
      <c r="BU209" s="113"/>
      <c r="BV209" s="113"/>
      <c r="BW209" s="113"/>
      <c r="BX209" s="113"/>
      <c r="BY209" s="113"/>
      <c r="BZ209" s="113"/>
      <c r="CA209" s="113"/>
      <c r="CB209" s="113"/>
      <c r="CC209" s="113"/>
      <c r="CD209" s="113"/>
      <c r="CE209" s="113"/>
      <c r="CF209" s="113"/>
      <c r="CG209" s="113"/>
      <c r="CH209" s="113"/>
      <c r="CI209" s="113"/>
      <c r="CJ209" s="113"/>
      <c r="CK209" s="113"/>
    </row>
    <row r="210" spans="1:89" s="135" customFormat="1">
      <c r="A210" s="132">
        <f>'PENGGABUNGAN AKTIVITAS'!A209</f>
        <v>207</v>
      </c>
      <c r="B210" s="132" t="str">
        <f>'PENGGABUNGAN AKTIVITAS'!B209</f>
        <v>[4] Tramed DP Paru Belakang</v>
      </c>
      <c r="C210" s="132" t="str">
        <f>'PENGGABUNGAN AKTIVITAS'!C209</f>
        <v>P179</v>
      </c>
      <c r="D210" s="132" t="str">
        <f>'PENGGABUNGAN AKTIVITAS'!D209</f>
        <v>UA4</v>
      </c>
      <c r="E210" s="132">
        <f>'PENGGABUNGAN AKTIVITAS'!E209</f>
        <v>3</v>
      </c>
      <c r="F210" s="132">
        <f>'PENGGABUNGAN AKTIVITAS'!F209</f>
        <v>221</v>
      </c>
      <c r="G210" s="133">
        <f t="shared" si="26"/>
        <v>663</v>
      </c>
      <c r="H210" s="134">
        <f>(G210/$G$381)*'REKAP BTL'!$C$14</f>
        <v>28999018.730162803</v>
      </c>
      <c r="I210" s="132"/>
      <c r="J210" s="132"/>
      <c r="K210" s="132"/>
      <c r="L210" s="132"/>
      <c r="M210" s="132"/>
      <c r="N210" s="132"/>
      <c r="O210" s="132"/>
      <c r="P210" s="132"/>
      <c r="Q210" s="132"/>
      <c r="R210" s="132"/>
      <c r="S210" s="132"/>
      <c r="T210" s="132"/>
      <c r="U210" s="132"/>
      <c r="V210" s="134">
        <f t="shared" si="21"/>
        <v>651776.00880379754</v>
      </c>
      <c r="W210" s="134">
        <f t="shared" si="22"/>
        <v>651776.00880379754</v>
      </c>
      <c r="X210" s="134">
        <f t="shared" si="23"/>
        <v>651776.00880379754</v>
      </c>
      <c r="Y210" s="134">
        <f t="shared" si="24"/>
        <v>651776.00880379754</v>
      </c>
      <c r="Z210" s="132"/>
      <c r="AA210" s="132"/>
      <c r="AB210" s="132"/>
      <c r="AC210" s="132"/>
      <c r="AD210" s="132"/>
      <c r="AE210" s="132"/>
      <c r="AF210" s="132"/>
      <c r="AG210" s="132"/>
      <c r="AH210" s="132"/>
      <c r="AI210" s="132"/>
      <c r="AJ210" s="132"/>
      <c r="AK210" s="132"/>
      <c r="AL210" s="119">
        <f t="shared" si="20"/>
        <v>2607104.0352151901</v>
      </c>
      <c r="AM210" s="119">
        <f t="shared" si="25"/>
        <v>62073.905600361672</v>
      </c>
      <c r="AN210" s="113"/>
      <c r="AO210" s="113"/>
      <c r="AP210" s="113"/>
      <c r="AQ210" s="113"/>
      <c r="AR210" s="113"/>
      <c r="AS210" s="113"/>
      <c r="AT210" s="113"/>
      <c r="AU210" s="113"/>
      <c r="AV210" s="113"/>
      <c r="AW210" s="113"/>
      <c r="AX210" s="113"/>
      <c r="AY210" s="113"/>
      <c r="AZ210" s="113"/>
      <c r="BA210" s="113"/>
      <c r="BB210" s="113"/>
      <c r="BC210" s="113"/>
      <c r="BD210" s="113"/>
      <c r="BE210" s="113"/>
      <c r="BF210" s="113"/>
      <c r="BG210" s="113"/>
      <c r="BH210" s="113"/>
      <c r="BI210" s="113"/>
      <c r="BJ210" s="113"/>
      <c r="BK210" s="113"/>
      <c r="BL210" s="113"/>
      <c r="BM210" s="113"/>
      <c r="BN210" s="113"/>
      <c r="BO210" s="113"/>
      <c r="BP210" s="113"/>
      <c r="BQ210" s="113"/>
      <c r="BR210" s="113"/>
      <c r="BS210" s="113"/>
      <c r="BT210" s="113"/>
      <c r="BU210" s="113"/>
      <c r="BV210" s="113"/>
      <c r="BW210" s="113"/>
      <c r="BX210" s="113"/>
      <c r="BY210" s="113"/>
      <c r="BZ210" s="113"/>
      <c r="CA210" s="113"/>
      <c r="CB210" s="113"/>
      <c r="CC210" s="113"/>
      <c r="CD210" s="113"/>
      <c r="CE210" s="113"/>
      <c r="CF210" s="113"/>
      <c r="CG210" s="113"/>
      <c r="CH210" s="113"/>
      <c r="CI210" s="113"/>
      <c r="CJ210" s="113"/>
      <c r="CK210" s="113"/>
    </row>
    <row r="211" spans="1:89" s="135" customFormat="1">
      <c r="A211" s="132">
        <f>'PENGGABUNGAN AKTIVITAS'!A210</f>
        <v>208</v>
      </c>
      <c r="B211" s="132" t="str">
        <f>'PENGGABUNGAN AKTIVITAS'!B210</f>
        <v>[4] Tramed Foto Torax</v>
      </c>
      <c r="C211" s="132" t="str">
        <f>'PENGGABUNGAN AKTIVITAS'!C210</f>
        <v>P180</v>
      </c>
      <c r="D211" s="132" t="str">
        <f>'PENGGABUNGAN AKTIVITAS'!D210</f>
        <v>UA4</v>
      </c>
      <c r="E211" s="132">
        <f>'PENGGABUNGAN AKTIVITAS'!E210</f>
        <v>3</v>
      </c>
      <c r="F211" s="132">
        <f>'PENGGABUNGAN AKTIVITAS'!F210</f>
        <v>221</v>
      </c>
      <c r="G211" s="133">
        <f t="shared" si="26"/>
        <v>663</v>
      </c>
      <c r="H211" s="134">
        <f>(G211/$G$381)*'REKAP BTL'!$C$14</f>
        <v>28999018.730162803</v>
      </c>
      <c r="I211" s="132"/>
      <c r="J211" s="132"/>
      <c r="K211" s="132"/>
      <c r="L211" s="132"/>
      <c r="M211" s="132"/>
      <c r="N211" s="132"/>
      <c r="O211" s="132"/>
      <c r="P211" s="132"/>
      <c r="Q211" s="132"/>
      <c r="R211" s="132"/>
      <c r="S211" s="132"/>
      <c r="T211" s="132"/>
      <c r="U211" s="132"/>
      <c r="V211" s="134">
        <f t="shared" si="21"/>
        <v>651776.00880379754</v>
      </c>
      <c r="W211" s="134">
        <f t="shared" si="22"/>
        <v>651776.00880379754</v>
      </c>
      <c r="X211" s="134">
        <f t="shared" si="23"/>
        <v>651776.00880379754</v>
      </c>
      <c r="Y211" s="134">
        <f t="shared" si="24"/>
        <v>651776.00880379754</v>
      </c>
      <c r="Z211" s="132"/>
      <c r="AA211" s="132"/>
      <c r="AB211" s="132"/>
      <c r="AC211" s="132"/>
      <c r="AD211" s="132"/>
      <c r="AE211" s="132"/>
      <c r="AF211" s="132"/>
      <c r="AG211" s="132"/>
      <c r="AH211" s="132"/>
      <c r="AI211" s="132"/>
      <c r="AJ211" s="132"/>
      <c r="AK211" s="132"/>
      <c r="AL211" s="119">
        <f t="shared" si="20"/>
        <v>2607104.0352151901</v>
      </c>
      <c r="AM211" s="119">
        <f t="shared" si="25"/>
        <v>62073.905600361672</v>
      </c>
      <c r="AN211" s="113"/>
      <c r="AO211" s="113"/>
      <c r="AP211" s="113"/>
      <c r="AQ211" s="113"/>
      <c r="AR211" s="113"/>
      <c r="AS211" s="113"/>
      <c r="AT211" s="113"/>
      <c r="AU211" s="113"/>
      <c r="AV211" s="113"/>
      <c r="AW211" s="113"/>
      <c r="AX211" s="113"/>
      <c r="AY211" s="113"/>
      <c r="AZ211" s="113"/>
      <c r="BA211" s="113"/>
      <c r="BB211" s="113"/>
      <c r="BC211" s="113"/>
      <c r="BD211" s="113"/>
      <c r="BE211" s="113"/>
      <c r="BF211" s="113"/>
      <c r="BG211" s="113"/>
      <c r="BH211" s="113"/>
      <c r="BI211" s="113"/>
      <c r="BJ211" s="113"/>
      <c r="BK211" s="113"/>
      <c r="BL211" s="113"/>
      <c r="BM211" s="113"/>
      <c r="BN211" s="113"/>
      <c r="BO211" s="113"/>
      <c r="BP211" s="113"/>
      <c r="BQ211" s="113"/>
      <c r="BR211" s="113"/>
      <c r="BS211" s="113"/>
      <c r="BT211" s="113"/>
      <c r="BU211" s="113"/>
      <c r="BV211" s="113"/>
      <c r="BW211" s="113"/>
      <c r="BX211" s="113"/>
      <c r="BY211" s="113"/>
      <c r="BZ211" s="113"/>
      <c r="CA211" s="113"/>
      <c r="CB211" s="113"/>
      <c r="CC211" s="113"/>
      <c r="CD211" s="113"/>
      <c r="CE211" s="113"/>
      <c r="CF211" s="113"/>
      <c r="CG211" s="113"/>
      <c r="CH211" s="113"/>
      <c r="CI211" s="113"/>
      <c r="CJ211" s="113"/>
      <c r="CK211" s="113"/>
    </row>
    <row r="212" spans="1:89" s="135" customFormat="1">
      <c r="A212" s="132">
        <f>'PENGGABUNGAN AKTIVITAS'!A211</f>
        <v>209</v>
      </c>
      <c r="B212" s="132" t="str">
        <f>'PENGGABUNGAN AKTIVITAS'!B211</f>
        <v>[4] Tramed DP Jantung</v>
      </c>
      <c r="C212" s="132" t="str">
        <f>'PENGGABUNGAN AKTIVITAS'!C211</f>
        <v>P181</v>
      </c>
      <c r="D212" s="132" t="str">
        <f>'PENGGABUNGAN AKTIVITAS'!D211</f>
        <v>UA4</v>
      </c>
      <c r="E212" s="132">
        <f>'PENGGABUNGAN AKTIVITAS'!E211</f>
        <v>3</v>
      </c>
      <c r="F212" s="132">
        <f>'PENGGABUNGAN AKTIVITAS'!F211</f>
        <v>221</v>
      </c>
      <c r="G212" s="133">
        <f t="shared" si="26"/>
        <v>663</v>
      </c>
      <c r="H212" s="134">
        <f>(G212/$G$381)*'REKAP BTL'!$C$14</f>
        <v>28999018.730162803</v>
      </c>
      <c r="I212" s="132"/>
      <c r="J212" s="132"/>
      <c r="K212" s="132"/>
      <c r="L212" s="132"/>
      <c r="M212" s="132"/>
      <c r="N212" s="132"/>
      <c r="O212" s="132"/>
      <c r="P212" s="132"/>
      <c r="Q212" s="132"/>
      <c r="R212" s="132"/>
      <c r="S212" s="132"/>
      <c r="T212" s="132"/>
      <c r="U212" s="132"/>
      <c r="V212" s="134">
        <f t="shared" si="21"/>
        <v>651776.00880379754</v>
      </c>
      <c r="W212" s="134">
        <f t="shared" si="22"/>
        <v>651776.00880379754</v>
      </c>
      <c r="X212" s="134">
        <f t="shared" si="23"/>
        <v>651776.00880379754</v>
      </c>
      <c r="Y212" s="134">
        <f t="shared" si="24"/>
        <v>651776.00880379754</v>
      </c>
      <c r="Z212" s="132"/>
      <c r="AA212" s="132"/>
      <c r="AB212" s="132"/>
      <c r="AC212" s="132"/>
      <c r="AD212" s="132"/>
      <c r="AE212" s="132"/>
      <c r="AF212" s="132"/>
      <c r="AG212" s="132"/>
      <c r="AH212" s="132"/>
      <c r="AI212" s="132"/>
      <c r="AJ212" s="132"/>
      <c r="AK212" s="132"/>
      <c r="AL212" s="119">
        <f t="shared" si="20"/>
        <v>2607104.0352151901</v>
      </c>
      <c r="AM212" s="119">
        <f t="shared" si="25"/>
        <v>62073.905600361672</v>
      </c>
      <c r="AN212" s="113"/>
      <c r="AO212" s="113"/>
      <c r="AP212" s="113"/>
      <c r="AQ212" s="113"/>
      <c r="AR212" s="113"/>
      <c r="AS212" s="113"/>
      <c r="AT212" s="113"/>
      <c r="AU212" s="113"/>
      <c r="AV212" s="113"/>
      <c r="AW212" s="113"/>
      <c r="AX212" s="113"/>
      <c r="AY212" s="113"/>
      <c r="AZ212" s="113"/>
      <c r="BA212" s="113"/>
      <c r="BB212" s="113"/>
      <c r="BC212" s="113"/>
      <c r="BD212" s="113"/>
      <c r="BE212" s="113"/>
      <c r="BF212" s="113"/>
      <c r="BG212" s="113"/>
      <c r="BH212" s="113"/>
      <c r="BI212" s="113"/>
      <c r="BJ212" s="113"/>
      <c r="BK212" s="113"/>
      <c r="BL212" s="113"/>
      <c r="BM212" s="113"/>
      <c r="BN212" s="113"/>
      <c r="BO212" s="113"/>
      <c r="BP212" s="113"/>
      <c r="BQ212" s="113"/>
      <c r="BR212" s="113"/>
      <c r="BS212" s="113"/>
      <c r="BT212" s="113"/>
      <c r="BU212" s="113"/>
      <c r="BV212" s="113"/>
      <c r="BW212" s="113"/>
      <c r="BX212" s="113"/>
      <c r="BY212" s="113"/>
      <c r="BZ212" s="113"/>
      <c r="CA212" s="113"/>
      <c r="CB212" s="113"/>
      <c r="CC212" s="113"/>
      <c r="CD212" s="113"/>
      <c r="CE212" s="113"/>
      <c r="CF212" s="113"/>
      <c r="CG212" s="113"/>
      <c r="CH212" s="113"/>
      <c r="CI212" s="113"/>
      <c r="CJ212" s="113"/>
      <c r="CK212" s="113"/>
    </row>
    <row r="213" spans="1:89" s="135" customFormat="1">
      <c r="A213" s="132">
        <f>'PENGGABUNGAN AKTIVITAS'!A212</f>
        <v>210</v>
      </c>
      <c r="B213" s="132" t="str">
        <f>'PENGGABUNGAN AKTIVITAS'!B212</f>
        <v>[4] Tramed Pemeriksaan JVP</v>
      </c>
      <c r="C213" s="132" t="str">
        <f>'PENGGABUNGAN AKTIVITAS'!C212</f>
        <v>P182</v>
      </c>
      <c r="D213" s="132" t="str">
        <f>'PENGGABUNGAN AKTIVITAS'!D212</f>
        <v>UA4</v>
      </c>
      <c r="E213" s="132">
        <f>'PENGGABUNGAN AKTIVITAS'!E212</f>
        <v>3</v>
      </c>
      <c r="F213" s="132">
        <f>'PENGGABUNGAN AKTIVITAS'!F212</f>
        <v>221</v>
      </c>
      <c r="G213" s="133">
        <f t="shared" si="26"/>
        <v>663</v>
      </c>
      <c r="H213" s="134">
        <f>(G213/$G$381)*'REKAP BTL'!$C$14</f>
        <v>28999018.730162803</v>
      </c>
      <c r="I213" s="132"/>
      <c r="J213" s="132"/>
      <c r="K213" s="132"/>
      <c r="L213" s="132"/>
      <c r="M213" s="132"/>
      <c r="N213" s="132"/>
      <c r="O213" s="132"/>
      <c r="P213" s="132"/>
      <c r="Q213" s="132"/>
      <c r="R213" s="132"/>
      <c r="S213" s="132"/>
      <c r="T213" s="132"/>
      <c r="U213" s="132"/>
      <c r="V213" s="134">
        <f t="shared" si="21"/>
        <v>651776.00880379754</v>
      </c>
      <c r="W213" s="134">
        <f t="shared" si="22"/>
        <v>651776.00880379754</v>
      </c>
      <c r="X213" s="134">
        <f t="shared" si="23"/>
        <v>651776.00880379754</v>
      </c>
      <c r="Y213" s="134">
        <f t="shared" si="24"/>
        <v>651776.00880379754</v>
      </c>
      <c r="Z213" s="132"/>
      <c r="AA213" s="132"/>
      <c r="AB213" s="132"/>
      <c r="AC213" s="132"/>
      <c r="AD213" s="132"/>
      <c r="AE213" s="132"/>
      <c r="AF213" s="132"/>
      <c r="AG213" s="132"/>
      <c r="AH213" s="132"/>
      <c r="AI213" s="132"/>
      <c r="AJ213" s="132"/>
      <c r="AK213" s="132"/>
      <c r="AL213" s="119">
        <f t="shared" si="20"/>
        <v>2607104.0352151901</v>
      </c>
      <c r="AM213" s="119">
        <f t="shared" si="25"/>
        <v>62073.905600361672</v>
      </c>
      <c r="AN213" s="113"/>
      <c r="AO213" s="113"/>
      <c r="AP213" s="113"/>
      <c r="AQ213" s="113"/>
      <c r="AR213" s="113"/>
      <c r="AS213" s="113"/>
      <c r="AT213" s="113"/>
      <c r="AU213" s="113"/>
      <c r="AV213" s="113"/>
      <c r="AW213" s="113"/>
      <c r="AX213" s="113"/>
      <c r="AY213" s="113"/>
      <c r="AZ213" s="113"/>
      <c r="BA213" s="113"/>
      <c r="BB213" s="113"/>
      <c r="BC213" s="113"/>
      <c r="BD213" s="113"/>
      <c r="BE213" s="113"/>
      <c r="BF213" s="113"/>
      <c r="BG213" s="113"/>
      <c r="BH213" s="113"/>
      <c r="BI213" s="113"/>
      <c r="BJ213" s="113"/>
      <c r="BK213" s="113"/>
      <c r="BL213" s="113"/>
      <c r="BM213" s="113"/>
      <c r="BN213" s="113"/>
      <c r="BO213" s="113"/>
      <c r="BP213" s="113"/>
      <c r="BQ213" s="113"/>
      <c r="BR213" s="113"/>
      <c r="BS213" s="113"/>
      <c r="BT213" s="113"/>
      <c r="BU213" s="113"/>
      <c r="BV213" s="113"/>
      <c r="BW213" s="113"/>
      <c r="BX213" s="113"/>
      <c r="BY213" s="113"/>
      <c r="BZ213" s="113"/>
      <c r="CA213" s="113"/>
      <c r="CB213" s="113"/>
      <c r="CC213" s="113"/>
      <c r="CD213" s="113"/>
      <c r="CE213" s="113"/>
      <c r="CF213" s="113"/>
      <c r="CG213" s="113"/>
      <c r="CH213" s="113"/>
      <c r="CI213" s="113"/>
      <c r="CJ213" s="113"/>
      <c r="CK213" s="113"/>
    </row>
    <row r="214" spans="1:89" s="135" customFormat="1">
      <c r="A214" s="132">
        <f>'PENGGABUNGAN AKTIVITAS'!A213</f>
        <v>211</v>
      </c>
      <c r="B214" s="132" t="str">
        <f>'PENGGABUNGAN AKTIVITAS'!B213</f>
        <v>[4] Tramed Pembacaan EKG</v>
      </c>
      <c r="C214" s="132" t="str">
        <f>'PENGGABUNGAN AKTIVITAS'!C213</f>
        <v>P183</v>
      </c>
      <c r="D214" s="132" t="str">
        <f>'PENGGABUNGAN AKTIVITAS'!D213</f>
        <v>UA4</v>
      </c>
      <c r="E214" s="132">
        <f>'PENGGABUNGAN AKTIVITAS'!E213</f>
        <v>3</v>
      </c>
      <c r="F214" s="132">
        <f>'PENGGABUNGAN AKTIVITAS'!F213</f>
        <v>221</v>
      </c>
      <c r="G214" s="133">
        <f t="shared" si="26"/>
        <v>663</v>
      </c>
      <c r="H214" s="134">
        <f>(G214/$G$381)*'REKAP BTL'!$C$14</f>
        <v>28999018.730162803</v>
      </c>
      <c r="I214" s="132"/>
      <c r="J214" s="132"/>
      <c r="K214" s="132"/>
      <c r="L214" s="132"/>
      <c r="M214" s="132"/>
      <c r="N214" s="132"/>
      <c r="O214" s="132"/>
      <c r="P214" s="132"/>
      <c r="Q214" s="132"/>
      <c r="R214" s="132"/>
      <c r="S214" s="132"/>
      <c r="T214" s="132"/>
      <c r="U214" s="132"/>
      <c r="V214" s="134">
        <f t="shared" si="21"/>
        <v>651776.00880379754</v>
      </c>
      <c r="W214" s="134">
        <f t="shared" si="22"/>
        <v>651776.00880379754</v>
      </c>
      <c r="X214" s="134">
        <f t="shared" si="23"/>
        <v>651776.00880379754</v>
      </c>
      <c r="Y214" s="134">
        <f t="shared" si="24"/>
        <v>651776.00880379754</v>
      </c>
      <c r="Z214" s="132"/>
      <c r="AA214" s="132"/>
      <c r="AB214" s="132"/>
      <c r="AC214" s="132"/>
      <c r="AD214" s="132"/>
      <c r="AE214" s="132"/>
      <c r="AF214" s="132"/>
      <c r="AG214" s="132"/>
      <c r="AH214" s="132"/>
      <c r="AI214" s="132"/>
      <c r="AJ214" s="132"/>
      <c r="AK214" s="132"/>
      <c r="AL214" s="119">
        <f t="shared" si="20"/>
        <v>2607104.0352151901</v>
      </c>
      <c r="AM214" s="119">
        <f t="shared" si="25"/>
        <v>62073.905600361672</v>
      </c>
      <c r="AN214" s="113"/>
      <c r="AO214" s="113"/>
      <c r="AP214" s="113"/>
      <c r="AQ214" s="113"/>
      <c r="AR214" s="113"/>
      <c r="AS214" s="113"/>
      <c r="AT214" s="113"/>
      <c r="AU214" s="113"/>
      <c r="AV214" s="113"/>
      <c r="AW214" s="113"/>
      <c r="AX214" s="113"/>
      <c r="AY214" s="113"/>
      <c r="AZ214" s="113"/>
      <c r="BA214" s="113"/>
      <c r="BB214" s="113"/>
      <c r="BC214" s="113"/>
      <c r="BD214" s="113"/>
      <c r="BE214" s="113"/>
      <c r="BF214" s="113"/>
      <c r="BG214" s="113"/>
      <c r="BH214" s="113"/>
      <c r="BI214" s="113"/>
      <c r="BJ214" s="113"/>
      <c r="BK214" s="113"/>
      <c r="BL214" s="113"/>
      <c r="BM214" s="113"/>
      <c r="BN214" s="113"/>
      <c r="BO214" s="113"/>
      <c r="BP214" s="113"/>
      <c r="BQ214" s="113"/>
      <c r="BR214" s="113"/>
      <c r="BS214" s="113"/>
      <c r="BT214" s="113"/>
      <c r="BU214" s="113"/>
      <c r="BV214" s="113"/>
      <c r="BW214" s="113"/>
      <c r="BX214" s="113"/>
      <c r="BY214" s="113"/>
      <c r="BZ214" s="113"/>
      <c r="CA214" s="113"/>
      <c r="CB214" s="113"/>
      <c r="CC214" s="113"/>
      <c r="CD214" s="113"/>
      <c r="CE214" s="113"/>
      <c r="CF214" s="113"/>
      <c r="CG214" s="113"/>
      <c r="CH214" s="113"/>
      <c r="CI214" s="113"/>
      <c r="CJ214" s="113"/>
      <c r="CK214" s="113"/>
    </row>
    <row r="215" spans="1:89" s="135" customFormat="1">
      <c r="A215" s="132">
        <f>'PENGGABUNGAN AKTIVITAS'!A214</f>
        <v>212</v>
      </c>
      <c r="B215" s="132" t="str">
        <f>'PENGGABUNGAN AKTIVITAS'!B214</f>
        <v>[4] UU Endokrin</v>
      </c>
      <c r="C215" s="132" t="str">
        <f>'PENGGABUNGAN AKTIVITAS'!C214</f>
        <v>P184</v>
      </c>
      <c r="D215" s="132" t="str">
        <f>'PENGGABUNGAN AKTIVITAS'!D214</f>
        <v>UA4</v>
      </c>
      <c r="E215" s="132">
        <f>'PENGGABUNGAN AKTIVITAS'!E214</f>
        <v>3</v>
      </c>
      <c r="F215" s="132">
        <f>'PENGGABUNGAN AKTIVITAS'!F214</f>
        <v>221</v>
      </c>
      <c r="G215" s="133">
        <f t="shared" si="26"/>
        <v>663</v>
      </c>
      <c r="H215" s="134">
        <f>(G215/$G$381)*'REKAP BTL'!$C$14</f>
        <v>28999018.730162803</v>
      </c>
      <c r="I215" s="132"/>
      <c r="J215" s="132"/>
      <c r="K215" s="132"/>
      <c r="L215" s="132"/>
      <c r="M215" s="132"/>
      <c r="N215" s="132"/>
      <c r="O215" s="132"/>
      <c r="P215" s="132"/>
      <c r="Q215" s="132"/>
      <c r="R215" s="132"/>
      <c r="S215" s="132"/>
      <c r="T215" s="132"/>
      <c r="U215" s="132"/>
      <c r="V215" s="134">
        <f t="shared" si="21"/>
        <v>651776.00880379754</v>
      </c>
      <c r="W215" s="134">
        <f t="shared" si="22"/>
        <v>651776.00880379754</v>
      </c>
      <c r="X215" s="134">
        <f t="shared" si="23"/>
        <v>651776.00880379754</v>
      </c>
      <c r="Y215" s="134">
        <f t="shared" si="24"/>
        <v>651776.00880379754</v>
      </c>
      <c r="Z215" s="132"/>
      <c r="AA215" s="132"/>
      <c r="AB215" s="132"/>
      <c r="AC215" s="132"/>
      <c r="AD215" s="132"/>
      <c r="AE215" s="132"/>
      <c r="AF215" s="132"/>
      <c r="AG215" s="132"/>
      <c r="AH215" s="132"/>
      <c r="AI215" s="132"/>
      <c r="AJ215" s="132"/>
      <c r="AK215" s="132"/>
      <c r="AL215" s="119">
        <f t="shared" si="20"/>
        <v>2607104.0352151901</v>
      </c>
      <c r="AM215" s="119">
        <f t="shared" si="25"/>
        <v>62073.905600361672</v>
      </c>
      <c r="AN215" s="113"/>
      <c r="AO215" s="113"/>
      <c r="AP215" s="113"/>
      <c r="AQ215" s="113"/>
      <c r="AR215" s="113"/>
      <c r="AS215" s="113"/>
      <c r="AT215" s="113"/>
      <c r="AU215" s="113"/>
      <c r="AV215" s="113"/>
      <c r="AW215" s="113"/>
      <c r="AX215" s="113"/>
      <c r="AY215" s="113"/>
      <c r="AZ215" s="113"/>
      <c r="BA215" s="113"/>
      <c r="BB215" s="113"/>
      <c r="BC215" s="113"/>
      <c r="BD215" s="113"/>
      <c r="BE215" s="113"/>
      <c r="BF215" s="113"/>
      <c r="BG215" s="113"/>
      <c r="BH215" s="113"/>
      <c r="BI215" s="113"/>
      <c r="BJ215" s="113"/>
      <c r="BK215" s="113"/>
      <c r="BL215" s="113"/>
      <c r="BM215" s="113"/>
      <c r="BN215" s="113"/>
      <c r="BO215" s="113"/>
      <c r="BP215" s="113"/>
      <c r="BQ215" s="113"/>
      <c r="BR215" s="113"/>
      <c r="BS215" s="113"/>
      <c r="BT215" s="113"/>
      <c r="BU215" s="113"/>
      <c r="BV215" s="113"/>
      <c r="BW215" s="113"/>
      <c r="BX215" s="113"/>
      <c r="BY215" s="113"/>
      <c r="BZ215" s="113"/>
      <c r="CA215" s="113"/>
      <c r="CB215" s="113"/>
      <c r="CC215" s="113"/>
      <c r="CD215" s="113"/>
      <c r="CE215" s="113"/>
      <c r="CF215" s="113"/>
      <c r="CG215" s="113"/>
      <c r="CH215" s="113"/>
      <c r="CI215" s="113"/>
      <c r="CJ215" s="113"/>
      <c r="CK215" s="113"/>
    </row>
    <row r="216" spans="1:89" s="135" customFormat="1">
      <c r="A216" s="132">
        <f>'PENGGABUNGAN AKTIVITAS'!A215</f>
        <v>213</v>
      </c>
      <c r="B216" s="132" t="str">
        <f>'PENGGABUNGAN AKTIVITAS'!B215</f>
        <v>[4] UP Endokrin</v>
      </c>
      <c r="C216" s="132" t="str">
        <f>'PENGGABUNGAN AKTIVITAS'!C215</f>
        <v>P185</v>
      </c>
      <c r="D216" s="132" t="str">
        <f>'PENGGABUNGAN AKTIVITAS'!D215</f>
        <v>UA4</v>
      </c>
      <c r="E216" s="132">
        <f>'PENGGABUNGAN AKTIVITAS'!E215</f>
        <v>3</v>
      </c>
      <c r="F216" s="132">
        <f>'PENGGABUNGAN AKTIVITAS'!F215</f>
        <v>110</v>
      </c>
      <c r="G216" s="133">
        <f t="shared" si="26"/>
        <v>330</v>
      </c>
      <c r="H216" s="134">
        <f>(G216/$G$381)*'REKAP BTL'!$C$14</f>
        <v>14433900.725420401</v>
      </c>
      <c r="I216" s="132"/>
      <c r="J216" s="132"/>
      <c r="K216" s="132"/>
      <c r="L216" s="132"/>
      <c r="M216" s="132"/>
      <c r="N216" s="132"/>
      <c r="O216" s="132"/>
      <c r="P216" s="132"/>
      <c r="Q216" s="132"/>
      <c r="R216" s="132"/>
      <c r="S216" s="132"/>
      <c r="T216" s="132"/>
      <c r="U216" s="132"/>
      <c r="V216" s="134">
        <f t="shared" si="21"/>
        <v>324413.398047139</v>
      </c>
      <c r="W216" s="134">
        <f t="shared" si="22"/>
        <v>324413.398047139</v>
      </c>
      <c r="X216" s="134">
        <f t="shared" si="23"/>
        <v>324413.398047139</v>
      </c>
      <c r="Y216" s="134">
        <f t="shared" si="24"/>
        <v>324413.398047139</v>
      </c>
      <c r="Z216" s="132"/>
      <c r="AA216" s="132"/>
      <c r="AB216" s="132"/>
      <c r="AC216" s="132"/>
      <c r="AD216" s="132"/>
      <c r="AE216" s="132"/>
      <c r="AF216" s="132"/>
      <c r="AG216" s="132"/>
      <c r="AH216" s="132"/>
      <c r="AI216" s="132"/>
      <c r="AJ216" s="132"/>
      <c r="AK216" s="132"/>
      <c r="AL216" s="119">
        <f t="shared" si="20"/>
        <v>1297653.592188556</v>
      </c>
      <c r="AM216" s="119">
        <f t="shared" si="25"/>
        <v>30896.514099727523</v>
      </c>
      <c r="AN216" s="113"/>
      <c r="AO216" s="113"/>
      <c r="AP216" s="113"/>
      <c r="AQ216" s="113"/>
      <c r="AR216" s="113"/>
      <c r="AS216" s="113"/>
      <c r="AT216" s="113"/>
      <c r="AU216" s="113"/>
      <c r="AV216" s="113"/>
      <c r="AW216" s="113"/>
      <c r="AX216" s="113"/>
      <c r="AY216" s="113"/>
      <c r="AZ216" s="113"/>
      <c r="BA216" s="113"/>
      <c r="BB216" s="113"/>
      <c r="BC216" s="113"/>
      <c r="BD216" s="113"/>
      <c r="BE216" s="113"/>
      <c r="BF216" s="113"/>
      <c r="BG216" s="113"/>
      <c r="BH216" s="113"/>
      <c r="BI216" s="113"/>
      <c r="BJ216" s="113"/>
      <c r="BK216" s="113"/>
      <c r="BL216" s="113"/>
      <c r="BM216" s="113"/>
      <c r="BN216" s="113"/>
      <c r="BO216" s="113"/>
      <c r="BP216" s="113"/>
      <c r="BQ216" s="113"/>
      <c r="BR216" s="113"/>
      <c r="BS216" s="113"/>
      <c r="BT216" s="113"/>
      <c r="BU216" s="113"/>
      <c r="BV216" s="113"/>
      <c r="BW216" s="113"/>
      <c r="BX216" s="113"/>
      <c r="BY216" s="113"/>
      <c r="BZ216" s="113"/>
      <c r="CA216" s="113"/>
      <c r="CB216" s="113"/>
      <c r="CC216" s="113"/>
      <c r="CD216" s="113"/>
      <c r="CE216" s="113"/>
      <c r="CF216" s="113"/>
      <c r="CG216" s="113"/>
      <c r="CH216" s="113"/>
      <c r="CI216" s="113"/>
      <c r="CJ216" s="113"/>
      <c r="CK216" s="113"/>
    </row>
    <row r="217" spans="1:89" s="135" customFormat="1">
      <c r="A217" s="132">
        <f>'PENGGABUNGAN AKTIVITAS'!A216</f>
        <v>214</v>
      </c>
      <c r="B217" s="132" t="str">
        <f>'PENGGABUNGAN AKTIVITAS'!B216</f>
        <v>[4] Remidi Endokrin</v>
      </c>
      <c r="C217" s="132" t="str">
        <f>'PENGGABUNGAN AKTIVITAS'!C216</f>
        <v>P186</v>
      </c>
      <c r="D217" s="132" t="str">
        <f>'PENGGABUNGAN AKTIVITAS'!D216</f>
        <v>UA4</v>
      </c>
      <c r="E217" s="132">
        <f>'PENGGABUNGAN AKTIVITAS'!E216</f>
        <v>3</v>
      </c>
      <c r="F217" s="132">
        <f>'PENGGABUNGAN AKTIVITAS'!F216</f>
        <v>75</v>
      </c>
      <c r="G217" s="133">
        <f t="shared" si="26"/>
        <v>225</v>
      </c>
      <c r="H217" s="134">
        <f>(G217/$G$381)*'REKAP BTL'!$C$14</f>
        <v>9841295.9491502736</v>
      </c>
      <c r="I217" s="132"/>
      <c r="J217" s="132"/>
      <c r="K217" s="132"/>
      <c r="L217" s="132"/>
      <c r="M217" s="132"/>
      <c r="N217" s="132"/>
      <c r="O217" s="132"/>
      <c r="P217" s="132"/>
      <c r="Q217" s="132"/>
      <c r="R217" s="132"/>
      <c r="S217" s="132"/>
      <c r="T217" s="132"/>
      <c r="U217" s="132"/>
      <c r="V217" s="134">
        <f t="shared" si="21"/>
        <v>221190.95321395845</v>
      </c>
      <c r="W217" s="134">
        <f t="shared" si="22"/>
        <v>221190.95321395845</v>
      </c>
      <c r="X217" s="134">
        <f t="shared" si="23"/>
        <v>221190.95321395845</v>
      </c>
      <c r="Y217" s="134">
        <f t="shared" si="24"/>
        <v>221190.95321395845</v>
      </c>
      <c r="Z217" s="132"/>
      <c r="AA217" s="132"/>
      <c r="AB217" s="132"/>
      <c r="AC217" s="132"/>
      <c r="AD217" s="132"/>
      <c r="AE217" s="132"/>
      <c r="AF217" s="132"/>
      <c r="AG217" s="132"/>
      <c r="AH217" s="132"/>
      <c r="AI217" s="132"/>
      <c r="AJ217" s="132"/>
      <c r="AK217" s="132"/>
      <c r="AL217" s="119">
        <f t="shared" si="20"/>
        <v>884763.81285583379</v>
      </c>
      <c r="AM217" s="119">
        <f t="shared" si="25"/>
        <v>21065.805067996043</v>
      </c>
      <c r="AN217" s="113"/>
      <c r="AO217" s="113"/>
      <c r="AP217" s="113"/>
      <c r="AQ217" s="113"/>
      <c r="AR217" s="113"/>
      <c r="AS217" s="113"/>
      <c r="AT217" s="113"/>
      <c r="AU217" s="113"/>
      <c r="AV217" s="113"/>
      <c r="AW217" s="113"/>
      <c r="AX217" s="113"/>
      <c r="AY217" s="113"/>
      <c r="AZ217" s="113"/>
      <c r="BA217" s="113"/>
      <c r="BB217" s="113"/>
      <c r="BC217" s="113"/>
      <c r="BD217" s="113"/>
      <c r="BE217" s="113"/>
      <c r="BF217" s="113"/>
      <c r="BG217" s="113"/>
      <c r="BH217" s="113"/>
      <c r="BI217" s="113"/>
      <c r="BJ217" s="113"/>
      <c r="BK217" s="113"/>
      <c r="BL217" s="113"/>
      <c r="BM217" s="113"/>
      <c r="BN217" s="113"/>
      <c r="BO217" s="113"/>
      <c r="BP217" s="113"/>
      <c r="BQ217" s="113"/>
      <c r="BR217" s="113"/>
      <c r="BS217" s="113"/>
      <c r="BT217" s="113"/>
      <c r="BU217" s="113"/>
      <c r="BV217" s="113"/>
      <c r="BW217" s="113"/>
      <c r="BX217" s="113"/>
      <c r="BY217" s="113"/>
      <c r="BZ217" s="113"/>
      <c r="CA217" s="113"/>
      <c r="CB217" s="113"/>
      <c r="CC217" s="113"/>
      <c r="CD217" s="113"/>
      <c r="CE217" s="113"/>
      <c r="CF217" s="113"/>
      <c r="CG217" s="113"/>
      <c r="CH217" s="113"/>
      <c r="CI217" s="113"/>
      <c r="CJ217" s="113"/>
      <c r="CK217" s="113"/>
    </row>
    <row r="218" spans="1:89" s="135" customFormat="1">
      <c r="A218" s="132">
        <f>'PENGGABUNGAN AKTIVITAS'!A217</f>
        <v>215</v>
      </c>
      <c r="B218" s="132" t="str">
        <f>'PENGGABUNGAN AKTIVITAS'!B217</f>
        <v xml:space="preserve">[4] UU Respirasi </v>
      </c>
      <c r="C218" s="132" t="str">
        <f>'PENGGABUNGAN AKTIVITAS'!C217</f>
        <v>P187</v>
      </c>
      <c r="D218" s="132" t="str">
        <f>'PENGGABUNGAN AKTIVITAS'!D217</f>
        <v>UA4</v>
      </c>
      <c r="E218" s="132">
        <f>'PENGGABUNGAN AKTIVITAS'!E217</f>
        <v>3</v>
      </c>
      <c r="F218" s="132">
        <f>'PENGGABUNGAN AKTIVITAS'!F217</f>
        <v>221</v>
      </c>
      <c r="G218" s="133">
        <f t="shared" si="26"/>
        <v>663</v>
      </c>
      <c r="H218" s="134">
        <f>(G218/$G$381)*'REKAP BTL'!$C$14</f>
        <v>28999018.730162803</v>
      </c>
      <c r="I218" s="132"/>
      <c r="J218" s="132"/>
      <c r="K218" s="132"/>
      <c r="L218" s="132"/>
      <c r="M218" s="132"/>
      <c r="N218" s="132"/>
      <c r="O218" s="132"/>
      <c r="P218" s="132"/>
      <c r="Q218" s="132"/>
      <c r="R218" s="132"/>
      <c r="S218" s="132"/>
      <c r="T218" s="132"/>
      <c r="U218" s="132"/>
      <c r="V218" s="134">
        <f t="shared" si="21"/>
        <v>651776.00880379754</v>
      </c>
      <c r="W218" s="134">
        <f t="shared" si="22"/>
        <v>651776.00880379754</v>
      </c>
      <c r="X218" s="134">
        <f t="shared" si="23"/>
        <v>651776.00880379754</v>
      </c>
      <c r="Y218" s="134">
        <f t="shared" si="24"/>
        <v>651776.00880379754</v>
      </c>
      <c r="Z218" s="132"/>
      <c r="AA218" s="132"/>
      <c r="AB218" s="132"/>
      <c r="AC218" s="132"/>
      <c r="AD218" s="132"/>
      <c r="AE218" s="132"/>
      <c r="AF218" s="132"/>
      <c r="AG218" s="132"/>
      <c r="AH218" s="132"/>
      <c r="AI218" s="132"/>
      <c r="AJ218" s="132"/>
      <c r="AK218" s="132"/>
      <c r="AL218" s="119">
        <f t="shared" si="20"/>
        <v>2607104.0352151901</v>
      </c>
      <c r="AM218" s="119">
        <f t="shared" si="25"/>
        <v>62073.905600361672</v>
      </c>
      <c r="AN218" s="113"/>
      <c r="AO218" s="113"/>
      <c r="AP218" s="113"/>
      <c r="AQ218" s="113"/>
      <c r="AR218" s="113"/>
      <c r="AS218" s="113"/>
      <c r="AT218" s="113"/>
      <c r="AU218" s="113"/>
      <c r="AV218" s="113"/>
      <c r="AW218" s="113"/>
      <c r="AX218" s="113"/>
      <c r="AY218" s="113"/>
      <c r="AZ218" s="113"/>
      <c r="BA218" s="113"/>
      <c r="BB218" s="113"/>
      <c r="BC218" s="113"/>
      <c r="BD218" s="113"/>
      <c r="BE218" s="113"/>
      <c r="BF218" s="113"/>
      <c r="BG218" s="113"/>
      <c r="BH218" s="113"/>
      <c r="BI218" s="113"/>
      <c r="BJ218" s="113"/>
      <c r="BK218" s="113"/>
      <c r="BL218" s="113"/>
      <c r="BM218" s="113"/>
      <c r="BN218" s="113"/>
      <c r="BO218" s="113"/>
      <c r="BP218" s="113"/>
      <c r="BQ218" s="113"/>
      <c r="BR218" s="113"/>
      <c r="BS218" s="113"/>
      <c r="BT218" s="113"/>
      <c r="BU218" s="113"/>
      <c r="BV218" s="113"/>
      <c r="BW218" s="113"/>
      <c r="BX218" s="113"/>
      <c r="BY218" s="113"/>
      <c r="BZ218" s="113"/>
      <c r="CA218" s="113"/>
      <c r="CB218" s="113"/>
      <c r="CC218" s="113"/>
      <c r="CD218" s="113"/>
      <c r="CE218" s="113"/>
      <c r="CF218" s="113"/>
      <c r="CG218" s="113"/>
      <c r="CH218" s="113"/>
      <c r="CI218" s="113"/>
      <c r="CJ218" s="113"/>
      <c r="CK218" s="113"/>
    </row>
    <row r="219" spans="1:89" s="135" customFormat="1">
      <c r="A219" s="132">
        <f>'PENGGABUNGAN AKTIVITAS'!A218</f>
        <v>216</v>
      </c>
      <c r="B219" s="132" t="str">
        <f>'PENGGABUNGAN AKTIVITAS'!B218</f>
        <v>[4] UP Respirasi</v>
      </c>
      <c r="C219" s="132" t="str">
        <f>'PENGGABUNGAN AKTIVITAS'!C218</f>
        <v>P188</v>
      </c>
      <c r="D219" s="132" t="str">
        <f>'PENGGABUNGAN AKTIVITAS'!D218</f>
        <v>UA4</v>
      </c>
      <c r="E219" s="132">
        <f>'PENGGABUNGAN AKTIVITAS'!E218</f>
        <v>3</v>
      </c>
      <c r="F219" s="132">
        <f>'PENGGABUNGAN AKTIVITAS'!F218</f>
        <v>110</v>
      </c>
      <c r="G219" s="133">
        <f t="shared" si="26"/>
        <v>330</v>
      </c>
      <c r="H219" s="134">
        <f>(G219/$G$381)*'REKAP BTL'!$C$14</f>
        <v>14433900.725420401</v>
      </c>
      <c r="I219" s="132"/>
      <c r="J219" s="132"/>
      <c r="K219" s="132"/>
      <c r="L219" s="132"/>
      <c r="M219" s="132"/>
      <c r="N219" s="132"/>
      <c r="O219" s="132"/>
      <c r="P219" s="132"/>
      <c r="Q219" s="132"/>
      <c r="R219" s="132"/>
      <c r="S219" s="132"/>
      <c r="T219" s="132"/>
      <c r="U219" s="132"/>
      <c r="V219" s="134">
        <f t="shared" si="21"/>
        <v>324413.398047139</v>
      </c>
      <c r="W219" s="134">
        <f t="shared" si="22"/>
        <v>324413.398047139</v>
      </c>
      <c r="X219" s="134">
        <f t="shared" si="23"/>
        <v>324413.398047139</v>
      </c>
      <c r="Y219" s="134">
        <f t="shared" si="24"/>
        <v>324413.398047139</v>
      </c>
      <c r="Z219" s="132"/>
      <c r="AA219" s="132"/>
      <c r="AB219" s="132"/>
      <c r="AC219" s="132"/>
      <c r="AD219" s="132"/>
      <c r="AE219" s="132"/>
      <c r="AF219" s="132"/>
      <c r="AG219" s="132"/>
      <c r="AH219" s="132"/>
      <c r="AI219" s="132"/>
      <c r="AJ219" s="132"/>
      <c r="AK219" s="132"/>
      <c r="AL219" s="119">
        <f t="shared" si="20"/>
        <v>1297653.592188556</v>
      </c>
      <c r="AM219" s="119">
        <f t="shared" si="25"/>
        <v>30896.514099727523</v>
      </c>
      <c r="AN219" s="113"/>
      <c r="AO219" s="113"/>
      <c r="AP219" s="113"/>
      <c r="AQ219" s="113"/>
      <c r="AR219" s="113"/>
      <c r="AS219" s="113"/>
      <c r="AT219" s="113"/>
      <c r="AU219" s="113"/>
      <c r="AV219" s="113"/>
      <c r="AW219" s="113"/>
      <c r="AX219" s="113"/>
      <c r="AY219" s="113"/>
      <c r="AZ219" s="113"/>
      <c r="BA219" s="113"/>
      <c r="BB219" s="113"/>
      <c r="BC219" s="113"/>
      <c r="BD219" s="113"/>
      <c r="BE219" s="113"/>
      <c r="BF219" s="113"/>
      <c r="BG219" s="113"/>
      <c r="BH219" s="113"/>
      <c r="BI219" s="113"/>
      <c r="BJ219" s="113"/>
      <c r="BK219" s="113"/>
      <c r="BL219" s="113"/>
      <c r="BM219" s="113"/>
      <c r="BN219" s="113"/>
      <c r="BO219" s="113"/>
      <c r="BP219" s="113"/>
      <c r="BQ219" s="113"/>
      <c r="BR219" s="113"/>
      <c r="BS219" s="113"/>
      <c r="BT219" s="113"/>
      <c r="BU219" s="113"/>
      <c r="BV219" s="113"/>
      <c r="BW219" s="113"/>
      <c r="BX219" s="113"/>
      <c r="BY219" s="113"/>
      <c r="BZ219" s="113"/>
      <c r="CA219" s="113"/>
      <c r="CB219" s="113"/>
      <c r="CC219" s="113"/>
      <c r="CD219" s="113"/>
      <c r="CE219" s="113"/>
      <c r="CF219" s="113"/>
      <c r="CG219" s="113"/>
      <c r="CH219" s="113"/>
      <c r="CI219" s="113"/>
      <c r="CJ219" s="113"/>
      <c r="CK219" s="113"/>
    </row>
    <row r="220" spans="1:89" s="135" customFormat="1">
      <c r="A220" s="132">
        <f>'PENGGABUNGAN AKTIVITAS'!A219</f>
        <v>217</v>
      </c>
      <c r="B220" s="132" t="str">
        <f>'PENGGABUNGAN AKTIVITAS'!B219</f>
        <v>[4] Remidi Respirasi</v>
      </c>
      <c r="C220" s="132" t="str">
        <f>'PENGGABUNGAN AKTIVITAS'!C219</f>
        <v>P189</v>
      </c>
      <c r="D220" s="132" t="str">
        <f>'PENGGABUNGAN AKTIVITAS'!D219</f>
        <v>UA4</v>
      </c>
      <c r="E220" s="132">
        <f>'PENGGABUNGAN AKTIVITAS'!E219</f>
        <v>3</v>
      </c>
      <c r="F220" s="132">
        <f>'PENGGABUNGAN AKTIVITAS'!F219</f>
        <v>75</v>
      </c>
      <c r="G220" s="133">
        <f t="shared" si="26"/>
        <v>225</v>
      </c>
      <c r="H220" s="134">
        <f>(G220/$G$381)*'REKAP BTL'!$C$14</f>
        <v>9841295.9491502736</v>
      </c>
      <c r="I220" s="132"/>
      <c r="J220" s="132"/>
      <c r="K220" s="132"/>
      <c r="L220" s="132"/>
      <c r="M220" s="132"/>
      <c r="N220" s="132"/>
      <c r="O220" s="132"/>
      <c r="P220" s="132"/>
      <c r="Q220" s="132"/>
      <c r="R220" s="132"/>
      <c r="S220" s="132"/>
      <c r="T220" s="132"/>
      <c r="U220" s="132"/>
      <c r="V220" s="134">
        <f t="shared" si="21"/>
        <v>221190.95321395845</v>
      </c>
      <c r="W220" s="134">
        <f t="shared" si="22"/>
        <v>221190.95321395845</v>
      </c>
      <c r="X220" s="134">
        <f t="shared" si="23"/>
        <v>221190.95321395845</v>
      </c>
      <c r="Y220" s="134">
        <f t="shared" si="24"/>
        <v>221190.95321395845</v>
      </c>
      <c r="Z220" s="132"/>
      <c r="AA220" s="132"/>
      <c r="AB220" s="132"/>
      <c r="AC220" s="132"/>
      <c r="AD220" s="132"/>
      <c r="AE220" s="132"/>
      <c r="AF220" s="132"/>
      <c r="AG220" s="132"/>
      <c r="AH220" s="132"/>
      <c r="AI220" s="132"/>
      <c r="AJ220" s="132"/>
      <c r="AK220" s="132"/>
      <c r="AL220" s="119">
        <f t="shared" si="20"/>
        <v>884763.81285583379</v>
      </c>
      <c r="AM220" s="119">
        <f t="shared" si="25"/>
        <v>21065.805067996043</v>
      </c>
      <c r="AN220" s="113"/>
      <c r="AO220" s="113"/>
      <c r="AP220" s="113"/>
      <c r="AQ220" s="113"/>
      <c r="AR220" s="113"/>
      <c r="AS220" s="113"/>
      <c r="AT220" s="113"/>
      <c r="AU220" s="113"/>
      <c r="AV220" s="113"/>
      <c r="AW220" s="113"/>
      <c r="AX220" s="113"/>
      <c r="AY220" s="113"/>
      <c r="AZ220" s="113"/>
      <c r="BA220" s="113"/>
      <c r="BB220" s="113"/>
      <c r="BC220" s="113"/>
      <c r="BD220" s="113"/>
      <c r="BE220" s="113"/>
      <c r="BF220" s="113"/>
      <c r="BG220" s="113"/>
      <c r="BH220" s="113"/>
      <c r="BI220" s="113"/>
      <c r="BJ220" s="113"/>
      <c r="BK220" s="113"/>
      <c r="BL220" s="113"/>
      <c r="BM220" s="113"/>
      <c r="BN220" s="113"/>
      <c r="BO220" s="113"/>
      <c r="BP220" s="113"/>
      <c r="BQ220" s="113"/>
      <c r="BR220" s="113"/>
      <c r="BS220" s="113"/>
      <c r="BT220" s="113"/>
      <c r="BU220" s="113"/>
      <c r="BV220" s="113"/>
      <c r="BW220" s="113"/>
      <c r="BX220" s="113"/>
      <c r="BY220" s="113"/>
      <c r="BZ220" s="113"/>
      <c r="CA220" s="113"/>
      <c r="CB220" s="113"/>
      <c r="CC220" s="113"/>
      <c r="CD220" s="113"/>
      <c r="CE220" s="113"/>
      <c r="CF220" s="113"/>
      <c r="CG220" s="113"/>
      <c r="CH220" s="113"/>
      <c r="CI220" s="113"/>
      <c r="CJ220" s="113"/>
      <c r="CK220" s="113"/>
    </row>
    <row r="221" spans="1:89" s="135" customFormat="1">
      <c r="A221" s="132">
        <f>'PENGGABUNGAN AKTIVITAS'!A220</f>
        <v>218</v>
      </c>
      <c r="B221" s="132" t="str">
        <f>'PENGGABUNGAN AKTIVITAS'!B220</f>
        <v>[4] UU CVS</v>
      </c>
      <c r="C221" s="132" t="str">
        <f>'PENGGABUNGAN AKTIVITAS'!C220</f>
        <v>P190</v>
      </c>
      <c r="D221" s="132" t="str">
        <f>'PENGGABUNGAN AKTIVITAS'!D220</f>
        <v>UA4</v>
      </c>
      <c r="E221" s="132">
        <f>'PENGGABUNGAN AKTIVITAS'!E220</f>
        <v>3</v>
      </c>
      <c r="F221" s="132">
        <f>'PENGGABUNGAN AKTIVITAS'!F220</f>
        <v>221</v>
      </c>
      <c r="G221" s="133">
        <f t="shared" si="26"/>
        <v>663</v>
      </c>
      <c r="H221" s="134">
        <f>(G221/$G$381)*'REKAP BTL'!$C$14</f>
        <v>28999018.730162803</v>
      </c>
      <c r="I221" s="132"/>
      <c r="J221" s="132"/>
      <c r="K221" s="132"/>
      <c r="L221" s="132"/>
      <c r="M221" s="132"/>
      <c r="N221" s="132"/>
      <c r="O221" s="132"/>
      <c r="P221" s="132"/>
      <c r="Q221" s="132"/>
      <c r="R221" s="132"/>
      <c r="S221" s="132"/>
      <c r="T221" s="132"/>
      <c r="U221" s="132"/>
      <c r="V221" s="134">
        <f t="shared" si="21"/>
        <v>651776.00880379754</v>
      </c>
      <c r="W221" s="134">
        <f t="shared" si="22"/>
        <v>651776.00880379754</v>
      </c>
      <c r="X221" s="134">
        <f t="shared" si="23"/>
        <v>651776.00880379754</v>
      </c>
      <c r="Y221" s="134">
        <f t="shared" si="24"/>
        <v>651776.00880379754</v>
      </c>
      <c r="Z221" s="132"/>
      <c r="AA221" s="132"/>
      <c r="AB221" s="132"/>
      <c r="AC221" s="132"/>
      <c r="AD221" s="132"/>
      <c r="AE221" s="132"/>
      <c r="AF221" s="132"/>
      <c r="AG221" s="132"/>
      <c r="AH221" s="132"/>
      <c r="AI221" s="132"/>
      <c r="AJ221" s="132"/>
      <c r="AK221" s="132"/>
      <c r="AL221" s="119">
        <f t="shared" si="20"/>
        <v>2607104.0352151901</v>
      </c>
      <c r="AM221" s="119">
        <f t="shared" si="25"/>
        <v>62073.905600361672</v>
      </c>
      <c r="AN221" s="113"/>
      <c r="AO221" s="113"/>
      <c r="AP221" s="113"/>
      <c r="AQ221" s="113"/>
      <c r="AR221" s="113"/>
      <c r="AS221" s="113"/>
      <c r="AT221" s="113"/>
      <c r="AU221" s="113"/>
      <c r="AV221" s="113"/>
      <c r="AW221" s="113"/>
      <c r="AX221" s="113"/>
      <c r="AY221" s="113"/>
      <c r="AZ221" s="113"/>
      <c r="BA221" s="113"/>
      <c r="BB221" s="113"/>
      <c r="BC221" s="113"/>
      <c r="BD221" s="113"/>
      <c r="BE221" s="113"/>
      <c r="BF221" s="113"/>
      <c r="BG221" s="113"/>
      <c r="BH221" s="113"/>
      <c r="BI221" s="113"/>
      <c r="BJ221" s="113"/>
      <c r="BK221" s="113"/>
      <c r="BL221" s="113"/>
      <c r="BM221" s="113"/>
      <c r="BN221" s="113"/>
      <c r="BO221" s="113"/>
      <c r="BP221" s="113"/>
      <c r="BQ221" s="113"/>
      <c r="BR221" s="113"/>
      <c r="BS221" s="113"/>
      <c r="BT221" s="113"/>
      <c r="BU221" s="113"/>
      <c r="BV221" s="113"/>
      <c r="BW221" s="113"/>
      <c r="BX221" s="113"/>
      <c r="BY221" s="113"/>
      <c r="BZ221" s="113"/>
      <c r="CA221" s="113"/>
      <c r="CB221" s="113"/>
      <c r="CC221" s="113"/>
      <c r="CD221" s="113"/>
      <c r="CE221" s="113"/>
      <c r="CF221" s="113"/>
      <c r="CG221" s="113"/>
      <c r="CH221" s="113"/>
      <c r="CI221" s="113"/>
      <c r="CJ221" s="113"/>
      <c r="CK221" s="113"/>
    </row>
    <row r="222" spans="1:89" s="135" customFormat="1">
      <c r="A222" s="132">
        <f>'PENGGABUNGAN AKTIVITAS'!A221</f>
        <v>219</v>
      </c>
      <c r="B222" s="132" t="str">
        <f>'PENGGABUNGAN AKTIVITAS'!B221</f>
        <v>[4] UP CVS</v>
      </c>
      <c r="C222" s="132" t="str">
        <f>'PENGGABUNGAN AKTIVITAS'!C221</f>
        <v>P191</v>
      </c>
      <c r="D222" s="132" t="str">
        <f>'PENGGABUNGAN AKTIVITAS'!D221</f>
        <v>UA4</v>
      </c>
      <c r="E222" s="132">
        <f>'PENGGABUNGAN AKTIVITAS'!E221</f>
        <v>3</v>
      </c>
      <c r="F222" s="132">
        <f>'PENGGABUNGAN AKTIVITAS'!F221</f>
        <v>110</v>
      </c>
      <c r="G222" s="133">
        <f t="shared" si="26"/>
        <v>330</v>
      </c>
      <c r="H222" s="134">
        <f>(G222/$G$381)*'REKAP BTL'!$C$14</f>
        <v>14433900.725420401</v>
      </c>
      <c r="I222" s="132"/>
      <c r="J222" s="132"/>
      <c r="K222" s="132"/>
      <c r="L222" s="132"/>
      <c r="M222" s="132"/>
      <c r="N222" s="132"/>
      <c r="O222" s="132"/>
      <c r="P222" s="132"/>
      <c r="Q222" s="132"/>
      <c r="R222" s="132"/>
      <c r="S222" s="132"/>
      <c r="T222" s="132"/>
      <c r="U222" s="132"/>
      <c r="V222" s="134">
        <f t="shared" si="21"/>
        <v>324413.398047139</v>
      </c>
      <c r="W222" s="134">
        <f t="shared" si="22"/>
        <v>324413.398047139</v>
      </c>
      <c r="X222" s="134">
        <f t="shared" si="23"/>
        <v>324413.398047139</v>
      </c>
      <c r="Y222" s="134">
        <f t="shared" si="24"/>
        <v>324413.398047139</v>
      </c>
      <c r="Z222" s="132"/>
      <c r="AA222" s="132"/>
      <c r="AB222" s="132"/>
      <c r="AC222" s="132"/>
      <c r="AD222" s="132"/>
      <c r="AE222" s="132"/>
      <c r="AF222" s="132"/>
      <c r="AG222" s="132"/>
      <c r="AH222" s="132"/>
      <c r="AI222" s="132"/>
      <c r="AJ222" s="132"/>
      <c r="AK222" s="132"/>
      <c r="AL222" s="119">
        <f t="shared" si="20"/>
        <v>1297653.592188556</v>
      </c>
      <c r="AM222" s="119">
        <f t="shared" si="25"/>
        <v>30896.514099727523</v>
      </c>
      <c r="AN222" s="113"/>
      <c r="AO222" s="113"/>
      <c r="AP222" s="113"/>
      <c r="AQ222" s="113"/>
      <c r="AR222" s="113"/>
      <c r="AS222" s="113"/>
      <c r="AT222" s="113"/>
      <c r="AU222" s="113"/>
      <c r="AV222" s="113"/>
      <c r="AW222" s="113"/>
      <c r="AX222" s="113"/>
      <c r="AY222" s="113"/>
      <c r="AZ222" s="113"/>
      <c r="BA222" s="113"/>
      <c r="BB222" s="113"/>
      <c r="BC222" s="113"/>
      <c r="BD222" s="113"/>
      <c r="BE222" s="113"/>
      <c r="BF222" s="113"/>
      <c r="BG222" s="113"/>
      <c r="BH222" s="113"/>
      <c r="BI222" s="113"/>
      <c r="BJ222" s="113"/>
      <c r="BK222" s="113"/>
      <c r="BL222" s="113"/>
      <c r="BM222" s="113"/>
      <c r="BN222" s="113"/>
      <c r="BO222" s="113"/>
      <c r="BP222" s="113"/>
      <c r="BQ222" s="113"/>
      <c r="BR222" s="113"/>
      <c r="BS222" s="113"/>
      <c r="BT222" s="113"/>
      <c r="BU222" s="113"/>
      <c r="BV222" s="113"/>
      <c r="BW222" s="113"/>
      <c r="BX222" s="113"/>
      <c r="BY222" s="113"/>
      <c r="BZ222" s="113"/>
      <c r="CA222" s="113"/>
      <c r="CB222" s="113"/>
      <c r="CC222" s="113"/>
      <c r="CD222" s="113"/>
      <c r="CE222" s="113"/>
      <c r="CF222" s="113"/>
      <c r="CG222" s="113"/>
      <c r="CH222" s="113"/>
      <c r="CI222" s="113"/>
      <c r="CJ222" s="113"/>
      <c r="CK222" s="113"/>
    </row>
    <row r="223" spans="1:89" s="135" customFormat="1">
      <c r="A223" s="132">
        <f>'PENGGABUNGAN AKTIVITAS'!A222</f>
        <v>220</v>
      </c>
      <c r="B223" s="132" t="str">
        <f>'PENGGABUNGAN AKTIVITAS'!B222</f>
        <v>[4] Remidi CVS</v>
      </c>
      <c r="C223" s="132" t="str">
        <f>'PENGGABUNGAN AKTIVITAS'!C222</f>
        <v>P192</v>
      </c>
      <c r="D223" s="132" t="str">
        <f>'PENGGABUNGAN AKTIVITAS'!D222</f>
        <v>UA4</v>
      </c>
      <c r="E223" s="132">
        <f>'PENGGABUNGAN AKTIVITAS'!E222</f>
        <v>3</v>
      </c>
      <c r="F223" s="132">
        <f>'PENGGABUNGAN AKTIVITAS'!F222</f>
        <v>75</v>
      </c>
      <c r="G223" s="133">
        <f t="shared" si="26"/>
        <v>225</v>
      </c>
      <c r="H223" s="134">
        <f>(G223/$G$381)*'REKAP BTL'!$C$14</f>
        <v>9841295.9491502736</v>
      </c>
      <c r="I223" s="132"/>
      <c r="J223" s="132"/>
      <c r="K223" s="132"/>
      <c r="L223" s="132"/>
      <c r="M223" s="132"/>
      <c r="N223" s="132"/>
      <c r="O223" s="132"/>
      <c r="P223" s="132"/>
      <c r="Q223" s="132"/>
      <c r="R223" s="132"/>
      <c r="S223" s="132"/>
      <c r="T223" s="132"/>
      <c r="U223" s="132"/>
      <c r="V223" s="134">
        <f t="shared" si="21"/>
        <v>221190.95321395845</v>
      </c>
      <c r="W223" s="134">
        <f t="shared" si="22"/>
        <v>221190.95321395845</v>
      </c>
      <c r="X223" s="134">
        <f t="shared" si="23"/>
        <v>221190.95321395845</v>
      </c>
      <c r="Y223" s="134">
        <f t="shared" si="24"/>
        <v>221190.95321395845</v>
      </c>
      <c r="Z223" s="132"/>
      <c r="AA223" s="132"/>
      <c r="AB223" s="132"/>
      <c r="AC223" s="132"/>
      <c r="AD223" s="132"/>
      <c r="AE223" s="132"/>
      <c r="AF223" s="132"/>
      <c r="AG223" s="132"/>
      <c r="AH223" s="132"/>
      <c r="AI223" s="132"/>
      <c r="AJ223" s="132"/>
      <c r="AK223" s="132"/>
      <c r="AL223" s="119">
        <f t="shared" si="20"/>
        <v>884763.81285583379</v>
      </c>
      <c r="AM223" s="119">
        <f t="shared" si="25"/>
        <v>21065.805067996043</v>
      </c>
      <c r="AN223" s="113"/>
      <c r="AO223" s="113"/>
      <c r="AP223" s="113"/>
      <c r="AQ223" s="113"/>
      <c r="AR223" s="113"/>
      <c r="AS223" s="113"/>
      <c r="AT223" s="113"/>
      <c r="AU223" s="113"/>
      <c r="AV223" s="113"/>
      <c r="AW223" s="113"/>
      <c r="AX223" s="113"/>
      <c r="AY223" s="113"/>
      <c r="AZ223" s="113"/>
      <c r="BA223" s="113"/>
      <c r="BB223" s="113"/>
      <c r="BC223" s="113"/>
      <c r="BD223" s="113"/>
      <c r="BE223" s="113"/>
      <c r="BF223" s="113"/>
      <c r="BG223" s="113"/>
      <c r="BH223" s="113"/>
      <c r="BI223" s="113"/>
      <c r="BJ223" s="113"/>
      <c r="BK223" s="113"/>
      <c r="BL223" s="113"/>
      <c r="BM223" s="113"/>
      <c r="BN223" s="113"/>
      <c r="BO223" s="113"/>
      <c r="BP223" s="113"/>
      <c r="BQ223" s="113"/>
      <c r="BR223" s="113"/>
      <c r="BS223" s="113"/>
      <c r="BT223" s="113"/>
      <c r="BU223" s="113"/>
      <c r="BV223" s="113"/>
      <c r="BW223" s="113"/>
      <c r="BX223" s="113"/>
      <c r="BY223" s="113"/>
      <c r="BZ223" s="113"/>
      <c r="CA223" s="113"/>
      <c r="CB223" s="113"/>
      <c r="CC223" s="113"/>
      <c r="CD223" s="113"/>
      <c r="CE223" s="113"/>
      <c r="CF223" s="113"/>
      <c r="CG223" s="113"/>
      <c r="CH223" s="113"/>
      <c r="CI223" s="113"/>
      <c r="CJ223" s="113"/>
      <c r="CK223" s="113"/>
    </row>
    <row r="224" spans="1:89" s="135" customFormat="1">
      <c r="A224" s="132">
        <f>'PENGGABUNGAN AKTIVITAS'!A223</f>
        <v>221</v>
      </c>
      <c r="B224" s="132" t="str">
        <f>'PENGGABUNGAN AKTIVITAS'!B223</f>
        <v>[4] Ujian Sooca Endokrin</v>
      </c>
      <c r="C224" s="132" t="str">
        <f>'PENGGABUNGAN AKTIVITAS'!C223</f>
        <v>P193</v>
      </c>
      <c r="D224" s="132" t="str">
        <f>'PENGGABUNGAN AKTIVITAS'!D223</f>
        <v>UA4</v>
      </c>
      <c r="E224" s="132">
        <f>'PENGGABUNGAN AKTIVITAS'!E223</f>
        <v>8</v>
      </c>
      <c r="F224" s="132">
        <f>'PENGGABUNGAN AKTIVITAS'!F223</f>
        <v>221</v>
      </c>
      <c r="G224" s="133">
        <f t="shared" si="26"/>
        <v>1768</v>
      </c>
      <c r="H224" s="134">
        <f>(G224/$G$381)*'REKAP BTL'!$C$14</f>
        <v>77330716.613767475</v>
      </c>
      <c r="I224" s="132"/>
      <c r="J224" s="132"/>
      <c r="K224" s="132"/>
      <c r="L224" s="132"/>
      <c r="M224" s="132"/>
      <c r="N224" s="132"/>
      <c r="O224" s="132"/>
      <c r="P224" s="132"/>
      <c r="Q224" s="132"/>
      <c r="R224" s="132"/>
      <c r="S224" s="132"/>
      <c r="T224" s="132"/>
      <c r="U224" s="132"/>
      <c r="V224" s="134">
        <f t="shared" si="21"/>
        <v>1738069.3568101265</v>
      </c>
      <c r="W224" s="134">
        <f t="shared" si="22"/>
        <v>1738069.3568101265</v>
      </c>
      <c r="X224" s="134">
        <f t="shared" si="23"/>
        <v>1738069.3568101265</v>
      </c>
      <c r="Y224" s="134">
        <f t="shared" si="24"/>
        <v>1738069.3568101265</v>
      </c>
      <c r="Z224" s="132"/>
      <c r="AA224" s="132"/>
      <c r="AB224" s="132"/>
      <c r="AC224" s="132"/>
      <c r="AD224" s="132"/>
      <c r="AE224" s="132"/>
      <c r="AF224" s="132"/>
      <c r="AG224" s="132"/>
      <c r="AH224" s="132"/>
      <c r="AI224" s="132"/>
      <c r="AJ224" s="132"/>
      <c r="AK224" s="132"/>
      <c r="AL224" s="119">
        <f t="shared" si="20"/>
        <v>6952277.4272405058</v>
      </c>
      <c r="AM224" s="119">
        <f t="shared" si="25"/>
        <v>165530.41493429776</v>
      </c>
      <c r="AN224" s="113"/>
      <c r="AO224" s="113"/>
      <c r="AP224" s="113"/>
      <c r="AQ224" s="113"/>
      <c r="AR224" s="113"/>
      <c r="AS224" s="113"/>
      <c r="AT224" s="113"/>
      <c r="AU224" s="113"/>
      <c r="AV224" s="113"/>
      <c r="AW224" s="113"/>
      <c r="AX224" s="113"/>
      <c r="AY224" s="113"/>
      <c r="AZ224" s="113"/>
      <c r="BA224" s="113"/>
      <c r="BB224" s="113"/>
      <c r="BC224" s="113"/>
      <c r="BD224" s="113"/>
      <c r="BE224" s="113"/>
      <c r="BF224" s="113"/>
      <c r="BG224" s="113"/>
      <c r="BH224" s="113"/>
      <c r="BI224" s="113"/>
      <c r="BJ224" s="113"/>
      <c r="BK224" s="113"/>
      <c r="BL224" s="113"/>
      <c r="BM224" s="113"/>
      <c r="BN224" s="113"/>
      <c r="BO224" s="113"/>
      <c r="BP224" s="113"/>
      <c r="BQ224" s="113"/>
      <c r="BR224" s="113"/>
      <c r="BS224" s="113"/>
      <c r="BT224" s="113"/>
      <c r="BU224" s="113"/>
      <c r="BV224" s="113"/>
      <c r="BW224" s="113"/>
      <c r="BX224" s="113"/>
      <c r="BY224" s="113"/>
      <c r="BZ224" s="113"/>
      <c r="CA224" s="113"/>
      <c r="CB224" s="113"/>
      <c r="CC224" s="113"/>
      <c r="CD224" s="113"/>
      <c r="CE224" s="113"/>
      <c r="CF224" s="113"/>
      <c r="CG224" s="113"/>
      <c r="CH224" s="113"/>
      <c r="CI224" s="113"/>
      <c r="CJ224" s="113"/>
      <c r="CK224" s="113"/>
    </row>
    <row r="225" spans="1:89" s="135" customFormat="1">
      <c r="A225" s="132">
        <f>'PENGGABUNGAN AKTIVITAS'!A224</f>
        <v>222</v>
      </c>
      <c r="B225" s="132" t="str">
        <f>'PENGGABUNGAN AKTIVITAS'!B224</f>
        <v>[4] UP Sooca Endokrin</v>
      </c>
      <c r="C225" s="132" t="str">
        <f>'PENGGABUNGAN AKTIVITAS'!C224</f>
        <v>P194</v>
      </c>
      <c r="D225" s="132" t="str">
        <f>'PENGGABUNGAN AKTIVITAS'!D224</f>
        <v>UA4</v>
      </c>
      <c r="E225" s="132">
        <f>'PENGGABUNGAN AKTIVITAS'!E224</f>
        <v>8</v>
      </c>
      <c r="F225" s="132">
        <f>'PENGGABUNGAN AKTIVITAS'!F224</f>
        <v>110</v>
      </c>
      <c r="G225" s="133">
        <f t="shared" si="26"/>
        <v>880</v>
      </c>
      <c r="H225" s="134">
        <f>(G225/$G$381)*'REKAP BTL'!$C$14</f>
        <v>38490401.934454404</v>
      </c>
      <c r="I225" s="132"/>
      <c r="J225" s="132"/>
      <c r="K225" s="132"/>
      <c r="L225" s="132"/>
      <c r="M225" s="132"/>
      <c r="N225" s="132"/>
      <c r="O225" s="132"/>
      <c r="P225" s="132"/>
      <c r="Q225" s="132"/>
      <c r="R225" s="132"/>
      <c r="S225" s="132"/>
      <c r="T225" s="132"/>
      <c r="U225" s="132"/>
      <c r="V225" s="134">
        <f t="shared" si="21"/>
        <v>865102.39479237073</v>
      </c>
      <c r="W225" s="134">
        <f t="shared" si="22"/>
        <v>865102.39479237073</v>
      </c>
      <c r="X225" s="134">
        <f t="shared" si="23"/>
        <v>865102.39479237073</v>
      </c>
      <c r="Y225" s="134">
        <f t="shared" si="24"/>
        <v>865102.39479237073</v>
      </c>
      <c r="Z225" s="132"/>
      <c r="AA225" s="132"/>
      <c r="AB225" s="132"/>
      <c r="AC225" s="132"/>
      <c r="AD225" s="132"/>
      <c r="AE225" s="132"/>
      <c r="AF225" s="132"/>
      <c r="AG225" s="132"/>
      <c r="AH225" s="132"/>
      <c r="AI225" s="132"/>
      <c r="AJ225" s="132"/>
      <c r="AK225" s="132"/>
      <c r="AL225" s="119">
        <f t="shared" ref="AL225:AL288" si="27">SUM(J225:AK225)</f>
        <v>3460409.5791694829</v>
      </c>
      <c r="AM225" s="119">
        <f t="shared" si="25"/>
        <v>82390.704265940076</v>
      </c>
      <c r="AN225" s="113"/>
      <c r="AO225" s="113"/>
      <c r="AP225" s="113"/>
      <c r="AQ225" s="113"/>
      <c r="AR225" s="113"/>
      <c r="AS225" s="113"/>
      <c r="AT225" s="113"/>
      <c r="AU225" s="113"/>
      <c r="AV225" s="113"/>
      <c r="AW225" s="113"/>
      <c r="AX225" s="113"/>
      <c r="AY225" s="113"/>
      <c r="AZ225" s="113"/>
      <c r="BA225" s="113"/>
      <c r="BB225" s="113"/>
      <c r="BC225" s="113"/>
      <c r="BD225" s="113"/>
      <c r="BE225" s="113"/>
      <c r="BF225" s="113"/>
      <c r="BG225" s="113"/>
      <c r="BH225" s="113"/>
      <c r="BI225" s="113"/>
      <c r="BJ225" s="113"/>
      <c r="BK225" s="113"/>
      <c r="BL225" s="113"/>
      <c r="BM225" s="113"/>
      <c r="BN225" s="113"/>
      <c r="BO225" s="113"/>
      <c r="BP225" s="113"/>
      <c r="BQ225" s="113"/>
      <c r="BR225" s="113"/>
      <c r="BS225" s="113"/>
      <c r="BT225" s="113"/>
      <c r="BU225" s="113"/>
      <c r="BV225" s="113"/>
      <c r="BW225" s="113"/>
      <c r="BX225" s="113"/>
      <c r="BY225" s="113"/>
      <c r="BZ225" s="113"/>
      <c r="CA225" s="113"/>
      <c r="CB225" s="113"/>
      <c r="CC225" s="113"/>
      <c r="CD225" s="113"/>
      <c r="CE225" s="113"/>
      <c r="CF225" s="113"/>
      <c r="CG225" s="113"/>
      <c r="CH225" s="113"/>
      <c r="CI225" s="113"/>
      <c r="CJ225" s="113"/>
      <c r="CK225" s="113"/>
    </row>
    <row r="226" spans="1:89" s="135" customFormat="1">
      <c r="A226" s="132">
        <f>'PENGGABUNGAN AKTIVITAS'!A225</f>
        <v>223</v>
      </c>
      <c r="B226" s="132" t="str">
        <f>'PENGGABUNGAN AKTIVITAS'!B225</f>
        <v>[4] Ujian Sooca Respirasi</v>
      </c>
      <c r="C226" s="132" t="str">
        <f>'PENGGABUNGAN AKTIVITAS'!C225</f>
        <v>P195</v>
      </c>
      <c r="D226" s="132" t="str">
        <f>'PENGGABUNGAN AKTIVITAS'!D225</f>
        <v>UA4</v>
      </c>
      <c r="E226" s="132">
        <f>'PENGGABUNGAN AKTIVITAS'!E225</f>
        <v>8</v>
      </c>
      <c r="F226" s="132">
        <f>'PENGGABUNGAN AKTIVITAS'!F225</f>
        <v>221</v>
      </c>
      <c r="G226" s="133">
        <f t="shared" si="26"/>
        <v>1768</v>
      </c>
      <c r="H226" s="134">
        <f>(G226/$G$381)*'REKAP BTL'!$C$14</f>
        <v>77330716.613767475</v>
      </c>
      <c r="I226" s="132"/>
      <c r="J226" s="132"/>
      <c r="K226" s="132"/>
      <c r="L226" s="132"/>
      <c r="M226" s="132"/>
      <c r="N226" s="132"/>
      <c r="O226" s="132"/>
      <c r="P226" s="132"/>
      <c r="Q226" s="132"/>
      <c r="R226" s="132"/>
      <c r="S226" s="132"/>
      <c r="T226" s="132"/>
      <c r="U226" s="132"/>
      <c r="V226" s="134">
        <f t="shared" si="21"/>
        <v>1738069.3568101265</v>
      </c>
      <c r="W226" s="134">
        <f t="shared" si="22"/>
        <v>1738069.3568101265</v>
      </c>
      <c r="X226" s="134">
        <f t="shared" si="23"/>
        <v>1738069.3568101265</v>
      </c>
      <c r="Y226" s="134">
        <f t="shared" si="24"/>
        <v>1738069.3568101265</v>
      </c>
      <c r="Z226" s="132"/>
      <c r="AA226" s="132"/>
      <c r="AB226" s="132"/>
      <c r="AC226" s="132"/>
      <c r="AD226" s="132"/>
      <c r="AE226" s="132"/>
      <c r="AF226" s="132"/>
      <c r="AG226" s="132"/>
      <c r="AH226" s="132"/>
      <c r="AI226" s="132"/>
      <c r="AJ226" s="132"/>
      <c r="AK226" s="132"/>
      <c r="AL226" s="119">
        <f t="shared" si="27"/>
        <v>6952277.4272405058</v>
      </c>
      <c r="AM226" s="119">
        <f t="shared" si="25"/>
        <v>165530.41493429776</v>
      </c>
      <c r="AN226" s="113"/>
      <c r="AO226" s="113"/>
      <c r="AP226" s="113"/>
      <c r="AQ226" s="113"/>
      <c r="AR226" s="113"/>
      <c r="AS226" s="113"/>
      <c r="AT226" s="113"/>
      <c r="AU226" s="113"/>
      <c r="AV226" s="113"/>
      <c r="AW226" s="113"/>
      <c r="AX226" s="113"/>
      <c r="AY226" s="113"/>
      <c r="AZ226" s="113"/>
      <c r="BA226" s="113"/>
      <c r="BB226" s="113"/>
      <c r="BC226" s="113"/>
      <c r="BD226" s="113"/>
      <c r="BE226" s="113"/>
      <c r="BF226" s="113"/>
      <c r="BG226" s="113"/>
      <c r="BH226" s="113"/>
      <c r="BI226" s="113"/>
      <c r="BJ226" s="113"/>
      <c r="BK226" s="113"/>
      <c r="BL226" s="113"/>
      <c r="BM226" s="113"/>
      <c r="BN226" s="113"/>
      <c r="BO226" s="113"/>
      <c r="BP226" s="113"/>
      <c r="BQ226" s="113"/>
      <c r="BR226" s="113"/>
      <c r="BS226" s="113"/>
      <c r="BT226" s="113"/>
      <c r="BU226" s="113"/>
      <c r="BV226" s="113"/>
      <c r="BW226" s="113"/>
      <c r="BX226" s="113"/>
      <c r="BY226" s="113"/>
      <c r="BZ226" s="113"/>
      <c r="CA226" s="113"/>
      <c r="CB226" s="113"/>
      <c r="CC226" s="113"/>
      <c r="CD226" s="113"/>
      <c r="CE226" s="113"/>
      <c r="CF226" s="113"/>
      <c r="CG226" s="113"/>
      <c r="CH226" s="113"/>
      <c r="CI226" s="113"/>
      <c r="CJ226" s="113"/>
      <c r="CK226" s="113"/>
    </row>
    <row r="227" spans="1:89" s="135" customFormat="1">
      <c r="A227" s="132">
        <f>'PENGGABUNGAN AKTIVITAS'!A226</f>
        <v>224</v>
      </c>
      <c r="B227" s="132" t="str">
        <f>'PENGGABUNGAN AKTIVITAS'!B226</f>
        <v>[4] UP Sooca Respirasi</v>
      </c>
      <c r="C227" s="132" t="str">
        <f>'PENGGABUNGAN AKTIVITAS'!C226</f>
        <v>P196</v>
      </c>
      <c r="D227" s="132" t="str">
        <f>'PENGGABUNGAN AKTIVITAS'!D226</f>
        <v>UA4</v>
      </c>
      <c r="E227" s="132">
        <f>'PENGGABUNGAN AKTIVITAS'!E226</f>
        <v>8</v>
      </c>
      <c r="F227" s="132">
        <f>'PENGGABUNGAN AKTIVITAS'!F226</f>
        <v>110</v>
      </c>
      <c r="G227" s="133">
        <f t="shared" si="26"/>
        <v>880</v>
      </c>
      <c r="H227" s="134">
        <f>(G227/$G$381)*'REKAP BTL'!$C$14</f>
        <v>38490401.934454404</v>
      </c>
      <c r="I227" s="132"/>
      <c r="J227" s="132"/>
      <c r="K227" s="132"/>
      <c r="L227" s="132"/>
      <c r="M227" s="132"/>
      <c r="N227" s="132"/>
      <c r="O227" s="132"/>
      <c r="P227" s="132"/>
      <c r="Q227" s="132"/>
      <c r="R227" s="132"/>
      <c r="S227" s="132"/>
      <c r="T227" s="132"/>
      <c r="U227" s="132"/>
      <c r="V227" s="134">
        <f t="shared" si="21"/>
        <v>865102.39479237073</v>
      </c>
      <c r="W227" s="134">
        <f t="shared" si="22"/>
        <v>865102.39479237073</v>
      </c>
      <c r="X227" s="134">
        <f t="shared" si="23"/>
        <v>865102.39479237073</v>
      </c>
      <c r="Y227" s="134">
        <f t="shared" si="24"/>
        <v>865102.39479237073</v>
      </c>
      <c r="Z227" s="132"/>
      <c r="AA227" s="132"/>
      <c r="AB227" s="132"/>
      <c r="AC227" s="132"/>
      <c r="AD227" s="132"/>
      <c r="AE227" s="132"/>
      <c r="AF227" s="132"/>
      <c r="AG227" s="132"/>
      <c r="AH227" s="132"/>
      <c r="AI227" s="132"/>
      <c r="AJ227" s="132"/>
      <c r="AK227" s="132"/>
      <c r="AL227" s="119">
        <f t="shared" si="27"/>
        <v>3460409.5791694829</v>
      </c>
      <c r="AM227" s="119">
        <f t="shared" si="25"/>
        <v>82390.704265940076</v>
      </c>
      <c r="AN227" s="113"/>
      <c r="AO227" s="113"/>
      <c r="AP227" s="113"/>
      <c r="AQ227" s="113"/>
      <c r="AR227" s="113"/>
      <c r="AS227" s="113"/>
      <c r="AT227" s="113"/>
      <c r="AU227" s="113"/>
      <c r="AV227" s="113"/>
      <c r="AW227" s="113"/>
      <c r="AX227" s="113"/>
      <c r="AY227" s="113"/>
      <c r="AZ227" s="113"/>
      <c r="BA227" s="113"/>
      <c r="BB227" s="113"/>
      <c r="BC227" s="113"/>
      <c r="BD227" s="113"/>
      <c r="BE227" s="113"/>
      <c r="BF227" s="113"/>
      <c r="BG227" s="113"/>
      <c r="BH227" s="113"/>
      <c r="BI227" s="113"/>
      <c r="BJ227" s="113"/>
      <c r="BK227" s="113"/>
      <c r="BL227" s="113"/>
      <c r="BM227" s="113"/>
      <c r="BN227" s="113"/>
      <c r="BO227" s="113"/>
      <c r="BP227" s="113"/>
      <c r="BQ227" s="113"/>
      <c r="BR227" s="113"/>
      <c r="BS227" s="113"/>
      <c r="BT227" s="113"/>
      <c r="BU227" s="113"/>
      <c r="BV227" s="113"/>
      <c r="BW227" s="113"/>
      <c r="BX227" s="113"/>
      <c r="BY227" s="113"/>
      <c r="BZ227" s="113"/>
      <c r="CA227" s="113"/>
      <c r="CB227" s="113"/>
      <c r="CC227" s="113"/>
      <c r="CD227" s="113"/>
      <c r="CE227" s="113"/>
      <c r="CF227" s="113"/>
      <c r="CG227" s="113"/>
      <c r="CH227" s="113"/>
      <c r="CI227" s="113"/>
      <c r="CJ227" s="113"/>
      <c r="CK227" s="113"/>
    </row>
    <row r="228" spans="1:89" s="135" customFormat="1">
      <c r="A228" s="132">
        <f>'PENGGABUNGAN AKTIVITAS'!A227</f>
        <v>225</v>
      </c>
      <c r="B228" s="132" t="str">
        <f>'PENGGABUNGAN AKTIVITAS'!B227</f>
        <v>[4] Ujian Sooca CVS</v>
      </c>
      <c r="C228" s="132" t="str">
        <f>'PENGGABUNGAN AKTIVITAS'!C227</f>
        <v>P197</v>
      </c>
      <c r="D228" s="132" t="str">
        <f>'PENGGABUNGAN AKTIVITAS'!D227</f>
        <v>UA4</v>
      </c>
      <c r="E228" s="132">
        <f>'PENGGABUNGAN AKTIVITAS'!E227</f>
        <v>8</v>
      </c>
      <c r="F228" s="132">
        <f>'PENGGABUNGAN AKTIVITAS'!F227</f>
        <v>221</v>
      </c>
      <c r="G228" s="133">
        <f t="shared" si="26"/>
        <v>1768</v>
      </c>
      <c r="H228" s="134">
        <f>(G228/$G$381)*'REKAP BTL'!$C$14</f>
        <v>77330716.613767475</v>
      </c>
      <c r="I228" s="132"/>
      <c r="J228" s="132"/>
      <c r="K228" s="132"/>
      <c r="L228" s="132"/>
      <c r="M228" s="132"/>
      <c r="N228" s="132"/>
      <c r="O228" s="132"/>
      <c r="P228" s="132"/>
      <c r="Q228" s="132"/>
      <c r="R228" s="132"/>
      <c r="S228" s="132"/>
      <c r="T228" s="132"/>
      <c r="U228" s="132"/>
      <c r="V228" s="134">
        <f t="shared" si="21"/>
        <v>1738069.3568101265</v>
      </c>
      <c r="W228" s="134">
        <f t="shared" si="22"/>
        <v>1738069.3568101265</v>
      </c>
      <c r="X228" s="134">
        <f t="shared" si="23"/>
        <v>1738069.3568101265</v>
      </c>
      <c r="Y228" s="134">
        <f t="shared" si="24"/>
        <v>1738069.3568101265</v>
      </c>
      <c r="Z228" s="132"/>
      <c r="AA228" s="132"/>
      <c r="AB228" s="132"/>
      <c r="AC228" s="132"/>
      <c r="AD228" s="132"/>
      <c r="AE228" s="132"/>
      <c r="AF228" s="132"/>
      <c r="AG228" s="132"/>
      <c r="AH228" s="132"/>
      <c r="AI228" s="132"/>
      <c r="AJ228" s="132"/>
      <c r="AK228" s="132"/>
      <c r="AL228" s="119">
        <f t="shared" si="27"/>
        <v>6952277.4272405058</v>
      </c>
      <c r="AM228" s="119">
        <f t="shared" si="25"/>
        <v>165530.41493429776</v>
      </c>
      <c r="AN228" s="113"/>
      <c r="AO228" s="113"/>
      <c r="AP228" s="113"/>
      <c r="AQ228" s="113"/>
      <c r="AR228" s="113"/>
      <c r="AS228" s="113"/>
      <c r="AT228" s="113"/>
      <c r="AU228" s="113"/>
      <c r="AV228" s="113"/>
      <c r="AW228" s="113"/>
      <c r="AX228" s="113"/>
      <c r="AY228" s="113"/>
      <c r="AZ228" s="113"/>
      <c r="BA228" s="113"/>
      <c r="BB228" s="113"/>
      <c r="BC228" s="113"/>
      <c r="BD228" s="113"/>
      <c r="BE228" s="113"/>
      <c r="BF228" s="113"/>
      <c r="BG228" s="113"/>
      <c r="BH228" s="113"/>
      <c r="BI228" s="113"/>
      <c r="BJ228" s="113"/>
      <c r="BK228" s="113"/>
      <c r="BL228" s="113"/>
      <c r="BM228" s="113"/>
      <c r="BN228" s="113"/>
      <c r="BO228" s="113"/>
      <c r="BP228" s="113"/>
      <c r="BQ228" s="113"/>
      <c r="BR228" s="113"/>
      <c r="BS228" s="113"/>
      <c r="BT228" s="113"/>
      <c r="BU228" s="113"/>
      <c r="BV228" s="113"/>
      <c r="BW228" s="113"/>
      <c r="BX228" s="113"/>
      <c r="BY228" s="113"/>
      <c r="BZ228" s="113"/>
      <c r="CA228" s="113"/>
      <c r="CB228" s="113"/>
      <c r="CC228" s="113"/>
      <c r="CD228" s="113"/>
      <c r="CE228" s="113"/>
      <c r="CF228" s="113"/>
      <c r="CG228" s="113"/>
      <c r="CH228" s="113"/>
      <c r="CI228" s="113"/>
      <c r="CJ228" s="113"/>
      <c r="CK228" s="113"/>
    </row>
    <row r="229" spans="1:89" s="135" customFormat="1">
      <c r="A229" s="132">
        <f>'PENGGABUNGAN AKTIVITAS'!A228</f>
        <v>226</v>
      </c>
      <c r="B229" s="132" t="str">
        <f>'PENGGABUNGAN AKTIVITAS'!B228</f>
        <v>[4] UP Sooca CVS</v>
      </c>
      <c r="C229" s="132" t="str">
        <f>'PENGGABUNGAN AKTIVITAS'!C228</f>
        <v>P198</v>
      </c>
      <c r="D229" s="132" t="str">
        <f>'PENGGABUNGAN AKTIVITAS'!D228</f>
        <v>UA4</v>
      </c>
      <c r="E229" s="132">
        <f>'PENGGABUNGAN AKTIVITAS'!E228</f>
        <v>8</v>
      </c>
      <c r="F229" s="132">
        <f>'PENGGABUNGAN AKTIVITAS'!F228</f>
        <v>110</v>
      </c>
      <c r="G229" s="133">
        <f t="shared" si="26"/>
        <v>880</v>
      </c>
      <c r="H229" s="134">
        <f>(G229/$G$381)*'REKAP BTL'!$C$14</f>
        <v>38490401.934454404</v>
      </c>
      <c r="I229" s="132"/>
      <c r="J229" s="132"/>
      <c r="K229" s="132"/>
      <c r="L229" s="132"/>
      <c r="M229" s="132"/>
      <c r="N229" s="132"/>
      <c r="O229" s="132"/>
      <c r="P229" s="132"/>
      <c r="Q229" s="132"/>
      <c r="R229" s="132"/>
      <c r="S229" s="132"/>
      <c r="T229" s="132"/>
      <c r="U229" s="132"/>
      <c r="V229" s="134">
        <f t="shared" si="21"/>
        <v>865102.39479237073</v>
      </c>
      <c r="W229" s="134">
        <f t="shared" si="22"/>
        <v>865102.39479237073</v>
      </c>
      <c r="X229" s="134">
        <f t="shared" si="23"/>
        <v>865102.39479237073</v>
      </c>
      <c r="Y229" s="134">
        <f t="shared" si="24"/>
        <v>865102.39479237073</v>
      </c>
      <c r="Z229" s="132"/>
      <c r="AA229" s="132"/>
      <c r="AB229" s="132"/>
      <c r="AC229" s="132"/>
      <c r="AD229" s="132"/>
      <c r="AE229" s="132"/>
      <c r="AF229" s="132"/>
      <c r="AG229" s="132"/>
      <c r="AH229" s="132"/>
      <c r="AI229" s="132"/>
      <c r="AJ229" s="132"/>
      <c r="AK229" s="132"/>
      <c r="AL229" s="119">
        <f t="shared" si="27"/>
        <v>3460409.5791694829</v>
      </c>
      <c r="AM229" s="119">
        <f t="shared" si="25"/>
        <v>82390.704265940076</v>
      </c>
      <c r="AN229" s="113"/>
      <c r="AO229" s="113"/>
      <c r="AP229" s="113"/>
      <c r="AQ229" s="113"/>
      <c r="AR229" s="113"/>
      <c r="AS229" s="113"/>
      <c r="AT229" s="113"/>
      <c r="AU229" s="113"/>
      <c r="AV229" s="113"/>
      <c r="AW229" s="113"/>
      <c r="AX229" s="113"/>
      <c r="AY229" s="113"/>
      <c r="AZ229" s="113"/>
      <c r="BA229" s="113"/>
      <c r="BB229" s="113"/>
      <c r="BC229" s="113"/>
      <c r="BD229" s="113"/>
      <c r="BE229" s="113"/>
      <c r="BF229" s="113"/>
      <c r="BG229" s="113"/>
      <c r="BH229" s="113"/>
      <c r="BI229" s="113"/>
      <c r="BJ229" s="113"/>
      <c r="BK229" s="113"/>
      <c r="BL229" s="113"/>
      <c r="BM229" s="113"/>
      <c r="BN229" s="113"/>
      <c r="BO229" s="113"/>
      <c r="BP229" s="113"/>
      <c r="BQ229" s="113"/>
      <c r="BR229" s="113"/>
      <c r="BS229" s="113"/>
      <c r="BT229" s="113"/>
      <c r="BU229" s="113"/>
      <c r="BV229" s="113"/>
      <c r="BW229" s="113"/>
      <c r="BX229" s="113"/>
      <c r="BY229" s="113"/>
      <c r="BZ229" s="113"/>
      <c r="CA229" s="113"/>
      <c r="CB229" s="113"/>
      <c r="CC229" s="113"/>
      <c r="CD229" s="113"/>
      <c r="CE229" s="113"/>
      <c r="CF229" s="113"/>
      <c r="CG229" s="113"/>
      <c r="CH229" s="113"/>
      <c r="CI229" s="113"/>
      <c r="CJ229" s="113"/>
      <c r="CK229" s="113"/>
    </row>
    <row r="230" spans="1:89" s="135" customFormat="1">
      <c r="A230" s="132">
        <f>'PENGGABUNGAN AKTIVITAS'!A229</f>
        <v>227</v>
      </c>
      <c r="B230" s="132" t="str">
        <f>'PENGGABUNGAN AKTIVITAS'!B229</f>
        <v>[4] UTS Metpen</v>
      </c>
      <c r="C230" s="132" t="str">
        <f>'PENGGABUNGAN AKTIVITAS'!C229</f>
        <v>P199</v>
      </c>
      <c r="D230" s="132" t="str">
        <f>'PENGGABUNGAN AKTIVITAS'!D229</f>
        <v>UA4</v>
      </c>
      <c r="E230" s="132">
        <f>'PENGGABUNGAN AKTIVITAS'!E229</f>
        <v>2</v>
      </c>
      <c r="F230" s="132">
        <f>'PENGGABUNGAN AKTIVITAS'!F229</f>
        <v>221</v>
      </c>
      <c r="G230" s="133">
        <f t="shared" si="26"/>
        <v>442</v>
      </c>
      <c r="H230" s="134">
        <f>(G230/$G$381)*'REKAP BTL'!$C$14</f>
        <v>19332679.153441869</v>
      </c>
      <c r="I230" s="132"/>
      <c r="J230" s="132"/>
      <c r="K230" s="132"/>
      <c r="L230" s="132"/>
      <c r="M230" s="132"/>
      <c r="N230" s="132"/>
      <c r="O230" s="132"/>
      <c r="P230" s="132"/>
      <c r="Q230" s="132"/>
      <c r="R230" s="132"/>
      <c r="S230" s="132"/>
      <c r="T230" s="132"/>
      <c r="U230" s="132"/>
      <c r="V230" s="134">
        <f t="shared" si="21"/>
        <v>434517.33920253161</v>
      </c>
      <c r="W230" s="134">
        <f t="shared" si="22"/>
        <v>434517.33920253161</v>
      </c>
      <c r="X230" s="134">
        <f t="shared" si="23"/>
        <v>434517.33920253161</v>
      </c>
      <c r="Y230" s="134">
        <f t="shared" si="24"/>
        <v>434517.33920253161</v>
      </c>
      <c r="Z230" s="132"/>
      <c r="AA230" s="132"/>
      <c r="AB230" s="132"/>
      <c r="AC230" s="132"/>
      <c r="AD230" s="132"/>
      <c r="AE230" s="132"/>
      <c r="AF230" s="132"/>
      <c r="AG230" s="132"/>
      <c r="AH230" s="132"/>
      <c r="AI230" s="132"/>
      <c r="AJ230" s="132"/>
      <c r="AK230" s="132"/>
      <c r="AL230" s="119">
        <f t="shared" si="27"/>
        <v>1738069.3568101265</v>
      </c>
      <c r="AM230" s="119">
        <f t="shared" si="25"/>
        <v>41382.60373357444</v>
      </c>
      <c r="AN230" s="113"/>
      <c r="AO230" s="113"/>
      <c r="AP230" s="113"/>
      <c r="AQ230" s="113"/>
      <c r="AR230" s="113"/>
      <c r="AS230" s="113"/>
      <c r="AT230" s="113"/>
      <c r="AU230" s="113"/>
      <c r="AV230" s="113"/>
      <c r="AW230" s="113"/>
      <c r="AX230" s="113"/>
      <c r="AY230" s="113"/>
      <c r="AZ230" s="113"/>
      <c r="BA230" s="113"/>
      <c r="BB230" s="113"/>
      <c r="BC230" s="113"/>
      <c r="BD230" s="113"/>
      <c r="BE230" s="113"/>
      <c r="BF230" s="113"/>
      <c r="BG230" s="113"/>
      <c r="BH230" s="113"/>
      <c r="BI230" s="113"/>
      <c r="BJ230" s="113"/>
      <c r="BK230" s="113"/>
      <c r="BL230" s="113"/>
      <c r="BM230" s="113"/>
      <c r="BN230" s="113"/>
      <c r="BO230" s="113"/>
      <c r="BP230" s="113"/>
      <c r="BQ230" s="113"/>
      <c r="BR230" s="113"/>
      <c r="BS230" s="113"/>
      <c r="BT230" s="113"/>
      <c r="BU230" s="113"/>
      <c r="BV230" s="113"/>
      <c r="BW230" s="113"/>
      <c r="BX230" s="113"/>
      <c r="BY230" s="113"/>
      <c r="BZ230" s="113"/>
      <c r="CA230" s="113"/>
      <c r="CB230" s="113"/>
      <c r="CC230" s="113"/>
      <c r="CD230" s="113"/>
      <c r="CE230" s="113"/>
      <c r="CF230" s="113"/>
      <c r="CG230" s="113"/>
      <c r="CH230" s="113"/>
      <c r="CI230" s="113"/>
      <c r="CJ230" s="113"/>
      <c r="CK230" s="113"/>
    </row>
    <row r="231" spans="1:89" s="135" customFormat="1">
      <c r="A231" s="132">
        <f>'PENGGABUNGAN AKTIVITAS'!A230</f>
        <v>228</v>
      </c>
      <c r="B231" s="132" t="str">
        <f>'PENGGABUNGAN AKTIVITAS'!B230</f>
        <v>[4] UAS Metpen</v>
      </c>
      <c r="C231" s="132" t="str">
        <f>'PENGGABUNGAN AKTIVITAS'!C230</f>
        <v>P200</v>
      </c>
      <c r="D231" s="132" t="str">
        <f>'PENGGABUNGAN AKTIVITAS'!D230</f>
        <v>UA4</v>
      </c>
      <c r="E231" s="132">
        <f>'PENGGABUNGAN AKTIVITAS'!E230</f>
        <v>2</v>
      </c>
      <c r="F231" s="132">
        <f>'PENGGABUNGAN AKTIVITAS'!F230</f>
        <v>221</v>
      </c>
      <c r="G231" s="133">
        <f t="shared" si="26"/>
        <v>442</v>
      </c>
      <c r="H231" s="134">
        <f>(G231/$G$381)*'REKAP BTL'!$C$14</f>
        <v>19332679.153441869</v>
      </c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4">
        <f t="shared" si="21"/>
        <v>434517.33920253161</v>
      </c>
      <c r="W231" s="134">
        <f t="shared" si="22"/>
        <v>434517.33920253161</v>
      </c>
      <c r="X231" s="134">
        <f t="shared" si="23"/>
        <v>434517.33920253161</v>
      </c>
      <c r="Y231" s="134">
        <f t="shared" si="24"/>
        <v>434517.33920253161</v>
      </c>
      <c r="Z231" s="132"/>
      <c r="AA231" s="132"/>
      <c r="AB231" s="132"/>
      <c r="AC231" s="132"/>
      <c r="AD231" s="132"/>
      <c r="AE231" s="132"/>
      <c r="AF231" s="132"/>
      <c r="AG231" s="132"/>
      <c r="AH231" s="132"/>
      <c r="AI231" s="132"/>
      <c r="AJ231" s="132"/>
      <c r="AK231" s="132"/>
      <c r="AL231" s="119">
        <f t="shared" si="27"/>
        <v>1738069.3568101265</v>
      </c>
      <c r="AM231" s="119">
        <f t="shared" si="25"/>
        <v>41382.60373357444</v>
      </c>
      <c r="AN231" s="113"/>
      <c r="AO231" s="113"/>
      <c r="AP231" s="113"/>
      <c r="AQ231" s="113"/>
      <c r="AR231" s="113"/>
      <c r="AS231" s="113"/>
      <c r="AT231" s="113"/>
      <c r="AU231" s="113"/>
      <c r="AV231" s="113"/>
      <c r="AW231" s="113"/>
      <c r="AX231" s="113"/>
      <c r="AY231" s="113"/>
      <c r="AZ231" s="113"/>
      <c r="BA231" s="113"/>
      <c r="BB231" s="113"/>
      <c r="BC231" s="113"/>
      <c r="BD231" s="113"/>
      <c r="BE231" s="113"/>
      <c r="BF231" s="113"/>
      <c r="BG231" s="113"/>
      <c r="BH231" s="113"/>
      <c r="BI231" s="113"/>
      <c r="BJ231" s="113"/>
      <c r="BK231" s="113"/>
      <c r="BL231" s="113"/>
      <c r="BM231" s="113"/>
      <c r="BN231" s="113"/>
      <c r="BO231" s="113"/>
      <c r="BP231" s="113"/>
      <c r="BQ231" s="113"/>
      <c r="BR231" s="113"/>
      <c r="BS231" s="113"/>
      <c r="BT231" s="113"/>
      <c r="BU231" s="113"/>
      <c r="BV231" s="113"/>
      <c r="BW231" s="113"/>
      <c r="BX231" s="113"/>
      <c r="BY231" s="113"/>
      <c r="BZ231" s="113"/>
      <c r="CA231" s="113"/>
      <c r="CB231" s="113"/>
      <c r="CC231" s="113"/>
      <c r="CD231" s="113"/>
      <c r="CE231" s="113"/>
      <c r="CF231" s="113"/>
      <c r="CG231" s="113"/>
      <c r="CH231" s="113"/>
      <c r="CI231" s="113"/>
      <c r="CJ231" s="113"/>
      <c r="CK231" s="113"/>
    </row>
    <row r="232" spans="1:89" s="135" customFormat="1">
      <c r="A232" s="132">
        <f>'PENGGABUNGAN AKTIVITAS'!A231</f>
        <v>229</v>
      </c>
      <c r="B232" s="132" t="str">
        <f>'PENGGABUNGAN AKTIVITAS'!B231</f>
        <v>[4] Ujian Tramed</v>
      </c>
      <c r="C232" s="132" t="str">
        <f>'PENGGABUNGAN AKTIVITAS'!C231</f>
        <v>P201</v>
      </c>
      <c r="D232" s="132" t="str">
        <f>'PENGGABUNGAN AKTIVITAS'!D231</f>
        <v>UA4</v>
      </c>
      <c r="E232" s="132">
        <f>'PENGGABUNGAN AKTIVITAS'!E231</f>
        <v>8</v>
      </c>
      <c r="F232" s="132">
        <f>'PENGGABUNGAN AKTIVITAS'!F231</f>
        <v>221</v>
      </c>
      <c r="G232" s="133">
        <f t="shared" si="26"/>
        <v>1768</v>
      </c>
      <c r="H232" s="134">
        <f>(G232/$G$381)*'REKAP BTL'!$C$14</f>
        <v>77330716.613767475</v>
      </c>
      <c r="I232" s="132"/>
      <c r="J232" s="132"/>
      <c r="K232" s="132"/>
      <c r="L232" s="132"/>
      <c r="M232" s="132"/>
      <c r="N232" s="132"/>
      <c r="O232" s="132"/>
      <c r="P232" s="132"/>
      <c r="Q232" s="132"/>
      <c r="R232" s="132"/>
      <c r="S232" s="132"/>
      <c r="T232" s="132"/>
      <c r="U232" s="132"/>
      <c r="V232" s="134">
        <f t="shared" si="21"/>
        <v>1738069.3568101265</v>
      </c>
      <c r="W232" s="134">
        <f t="shared" si="22"/>
        <v>1738069.3568101265</v>
      </c>
      <c r="X232" s="134">
        <f t="shared" si="23"/>
        <v>1738069.3568101265</v>
      </c>
      <c r="Y232" s="134">
        <f t="shared" si="24"/>
        <v>1738069.3568101265</v>
      </c>
      <c r="Z232" s="132"/>
      <c r="AA232" s="132"/>
      <c r="AB232" s="132"/>
      <c r="AC232" s="132"/>
      <c r="AD232" s="132"/>
      <c r="AE232" s="132"/>
      <c r="AF232" s="132"/>
      <c r="AG232" s="132"/>
      <c r="AH232" s="132"/>
      <c r="AI232" s="132"/>
      <c r="AJ232" s="132"/>
      <c r="AK232" s="132"/>
      <c r="AL232" s="119">
        <f t="shared" si="27"/>
        <v>6952277.4272405058</v>
      </c>
      <c r="AM232" s="119">
        <f t="shared" si="25"/>
        <v>165530.41493429776</v>
      </c>
      <c r="AN232" s="113"/>
      <c r="AO232" s="113"/>
      <c r="AP232" s="113"/>
      <c r="AQ232" s="113"/>
      <c r="AR232" s="113"/>
      <c r="AS232" s="113"/>
      <c r="AT232" s="113"/>
      <c r="AU232" s="113"/>
      <c r="AV232" s="113"/>
      <c r="AW232" s="113"/>
      <c r="AX232" s="113"/>
      <c r="AY232" s="113"/>
      <c r="AZ232" s="113"/>
      <c r="BA232" s="113"/>
      <c r="BB232" s="113"/>
      <c r="BC232" s="113"/>
      <c r="BD232" s="113"/>
      <c r="BE232" s="113"/>
      <c r="BF232" s="113"/>
      <c r="BG232" s="113"/>
      <c r="BH232" s="113"/>
      <c r="BI232" s="113"/>
      <c r="BJ232" s="113"/>
      <c r="BK232" s="113"/>
      <c r="BL232" s="113"/>
      <c r="BM232" s="113"/>
      <c r="BN232" s="113"/>
      <c r="BO232" s="113"/>
      <c r="BP232" s="113"/>
      <c r="BQ232" s="113"/>
      <c r="BR232" s="113"/>
      <c r="BS232" s="113"/>
      <c r="BT232" s="113"/>
      <c r="BU232" s="113"/>
      <c r="BV232" s="113"/>
      <c r="BW232" s="113"/>
      <c r="BX232" s="113"/>
      <c r="BY232" s="113"/>
      <c r="BZ232" s="113"/>
      <c r="CA232" s="113"/>
      <c r="CB232" s="113"/>
      <c r="CC232" s="113"/>
      <c r="CD232" s="113"/>
      <c r="CE232" s="113"/>
      <c r="CF232" s="113"/>
      <c r="CG232" s="113"/>
      <c r="CH232" s="113"/>
      <c r="CI232" s="113"/>
      <c r="CJ232" s="113"/>
      <c r="CK232" s="113"/>
    </row>
    <row r="233" spans="1:89" s="135" customFormat="1">
      <c r="A233" s="132">
        <f>'PENGGABUNGAN AKTIVITAS'!A232</f>
        <v>230</v>
      </c>
      <c r="B233" s="132" t="str">
        <f>'PENGGABUNGAN AKTIVITAS'!B232</f>
        <v>[4] UP Tramed</v>
      </c>
      <c r="C233" s="132" t="str">
        <f>'PENGGABUNGAN AKTIVITAS'!C232</f>
        <v>P202</v>
      </c>
      <c r="D233" s="132" t="str">
        <f>'PENGGABUNGAN AKTIVITAS'!D232</f>
        <v>UA4</v>
      </c>
      <c r="E233" s="132">
        <f>'PENGGABUNGAN AKTIVITAS'!E232</f>
        <v>8</v>
      </c>
      <c r="F233" s="132">
        <f>'PENGGABUNGAN AKTIVITAS'!F232</f>
        <v>110</v>
      </c>
      <c r="G233" s="133">
        <f t="shared" si="26"/>
        <v>880</v>
      </c>
      <c r="H233" s="134">
        <f>(G233/$G$381)*'REKAP BTL'!$C$14</f>
        <v>38490401.934454404</v>
      </c>
      <c r="I233" s="132"/>
      <c r="J233" s="132"/>
      <c r="K233" s="132"/>
      <c r="L233" s="132"/>
      <c r="M233" s="132"/>
      <c r="N233" s="132"/>
      <c r="O233" s="132"/>
      <c r="P233" s="132"/>
      <c r="Q233" s="132"/>
      <c r="R233" s="132"/>
      <c r="S233" s="132"/>
      <c r="T233" s="132"/>
      <c r="U233" s="132"/>
      <c r="V233" s="134">
        <f t="shared" si="21"/>
        <v>865102.39479237073</v>
      </c>
      <c r="W233" s="134">
        <f t="shared" si="22"/>
        <v>865102.39479237073</v>
      </c>
      <c r="X233" s="134">
        <f t="shared" si="23"/>
        <v>865102.39479237073</v>
      </c>
      <c r="Y233" s="134">
        <f t="shared" si="24"/>
        <v>865102.39479237073</v>
      </c>
      <c r="Z233" s="132"/>
      <c r="AA233" s="132"/>
      <c r="AB233" s="132"/>
      <c r="AC233" s="132"/>
      <c r="AD233" s="132"/>
      <c r="AE233" s="132"/>
      <c r="AF233" s="132"/>
      <c r="AG233" s="132"/>
      <c r="AH233" s="132"/>
      <c r="AI233" s="132"/>
      <c r="AJ233" s="132"/>
      <c r="AK233" s="132"/>
      <c r="AL233" s="119">
        <f t="shared" si="27"/>
        <v>3460409.5791694829</v>
      </c>
      <c r="AM233" s="119">
        <f t="shared" si="25"/>
        <v>82390.704265940076</v>
      </c>
      <c r="AN233" s="113"/>
      <c r="AO233" s="113"/>
      <c r="AP233" s="113"/>
      <c r="AQ233" s="113"/>
      <c r="AR233" s="113"/>
      <c r="AS233" s="113"/>
      <c r="AT233" s="113"/>
      <c r="AU233" s="113"/>
      <c r="AV233" s="113"/>
      <c r="AW233" s="113"/>
      <c r="AX233" s="113"/>
      <c r="AY233" s="113"/>
      <c r="AZ233" s="113"/>
      <c r="BA233" s="113"/>
      <c r="BB233" s="113"/>
      <c r="BC233" s="113"/>
      <c r="BD233" s="113"/>
      <c r="BE233" s="113"/>
      <c r="BF233" s="113"/>
      <c r="BG233" s="113"/>
      <c r="BH233" s="113"/>
      <c r="BI233" s="113"/>
      <c r="BJ233" s="113"/>
      <c r="BK233" s="113"/>
      <c r="BL233" s="113"/>
      <c r="BM233" s="113"/>
      <c r="BN233" s="113"/>
      <c r="BO233" s="113"/>
      <c r="BP233" s="113"/>
      <c r="BQ233" s="113"/>
      <c r="BR233" s="113"/>
      <c r="BS233" s="113"/>
      <c r="BT233" s="113"/>
      <c r="BU233" s="113"/>
      <c r="BV233" s="113"/>
      <c r="BW233" s="113"/>
      <c r="BX233" s="113"/>
      <c r="BY233" s="113"/>
      <c r="BZ233" s="113"/>
      <c r="CA233" s="113"/>
      <c r="CB233" s="113"/>
      <c r="CC233" s="113"/>
      <c r="CD233" s="113"/>
      <c r="CE233" s="113"/>
      <c r="CF233" s="113"/>
      <c r="CG233" s="113"/>
      <c r="CH233" s="113"/>
      <c r="CI233" s="113"/>
      <c r="CJ233" s="113"/>
      <c r="CK233" s="113"/>
    </row>
    <row r="234" spans="1:89" s="140" customFormat="1">
      <c r="A234" s="136">
        <f>'PENGGABUNGAN AKTIVITAS'!A233</f>
        <v>231</v>
      </c>
      <c r="B234" s="136" t="str">
        <f>'PENGGABUNGAN AKTIVITAS'!B233</f>
        <v>[5] Tutor Repro Case 1</v>
      </c>
      <c r="C234" s="136" t="str">
        <f>'PENGGABUNGAN AKTIVITAS'!C233</f>
        <v>P203</v>
      </c>
      <c r="D234" s="136" t="str">
        <f>'PENGGABUNGAN AKTIVITAS'!D233</f>
        <v>UA5</v>
      </c>
      <c r="E234" s="136">
        <f>'PENGGABUNGAN AKTIVITAS'!E233</f>
        <v>9</v>
      </c>
      <c r="F234" s="136">
        <f>'PENGGABUNGAN AKTIVITAS'!F233</f>
        <v>195</v>
      </c>
      <c r="G234" s="137">
        <f t="shared" si="26"/>
        <v>1755</v>
      </c>
      <c r="H234" s="138">
        <f>(G234/$G$381)*'REKAP BTL'!$C$14</f>
        <v>76762108.403372139</v>
      </c>
      <c r="I234" s="136"/>
      <c r="J234" s="136"/>
      <c r="K234" s="136"/>
      <c r="L234" s="136"/>
      <c r="M234" s="136"/>
      <c r="N234" s="136"/>
      <c r="O234" s="136"/>
      <c r="P234" s="136"/>
      <c r="Q234" s="136"/>
      <c r="R234" s="136"/>
      <c r="S234" s="136"/>
      <c r="T234" s="136"/>
      <c r="U234" s="136"/>
      <c r="V234" s="136"/>
      <c r="W234" s="136"/>
      <c r="X234" s="136"/>
      <c r="Y234" s="136"/>
      <c r="Z234" s="139">
        <f>(G234/$G$386)*$H$20</f>
        <v>1433225.8845899622</v>
      </c>
      <c r="AA234" s="139">
        <f>(G234/$G$386)*$H$21</f>
        <v>1433225.8845899622</v>
      </c>
      <c r="AB234" s="139">
        <f>(G234/$G$386)*$H$22</f>
        <v>1433225.8845899622</v>
      </c>
      <c r="AC234" s="139">
        <f>(G234/$G$386)*$H$23</f>
        <v>1433225.8845899622</v>
      </c>
      <c r="AD234" s="136"/>
      <c r="AE234" s="136"/>
      <c r="AF234" s="136"/>
      <c r="AG234" s="136"/>
      <c r="AH234" s="136"/>
      <c r="AI234" s="136"/>
      <c r="AJ234" s="136"/>
      <c r="AK234" s="136"/>
      <c r="AL234" s="119">
        <f t="shared" si="27"/>
        <v>5732903.5383598488</v>
      </c>
      <c r="AM234" s="119">
        <f>AL234/COUNT($AL$234:$AL$281)</f>
        <v>119435.49038249685</v>
      </c>
      <c r="AN234" s="145"/>
      <c r="AO234" s="145"/>
      <c r="AP234" s="145"/>
      <c r="AQ234" s="145"/>
      <c r="AR234" s="145"/>
      <c r="AS234" s="145"/>
      <c r="AT234" s="145"/>
      <c r="AU234" s="145"/>
      <c r="AV234" s="145"/>
      <c r="AW234" s="145"/>
      <c r="AX234" s="145"/>
      <c r="AY234" s="145"/>
      <c r="AZ234" s="145"/>
      <c r="BA234" s="145"/>
      <c r="BB234" s="145"/>
      <c r="BC234" s="145"/>
      <c r="BD234" s="145"/>
      <c r="BE234" s="145"/>
      <c r="BF234" s="145"/>
      <c r="BG234" s="145"/>
      <c r="BH234" s="145"/>
      <c r="BI234" s="145"/>
      <c r="BJ234" s="145"/>
      <c r="BK234" s="145"/>
      <c r="BL234" s="145"/>
      <c r="BM234" s="145"/>
      <c r="BN234" s="145"/>
      <c r="BO234" s="145"/>
      <c r="BP234" s="145"/>
      <c r="BQ234" s="145"/>
      <c r="BR234" s="145"/>
      <c r="BS234" s="145"/>
      <c r="BT234" s="145"/>
      <c r="BU234" s="145"/>
      <c r="BV234" s="145"/>
      <c r="BW234" s="145"/>
      <c r="BX234" s="145"/>
      <c r="BY234" s="145"/>
      <c r="BZ234" s="145"/>
      <c r="CA234" s="145"/>
      <c r="CB234" s="145"/>
      <c r="CC234" s="145"/>
      <c r="CD234" s="145"/>
      <c r="CE234" s="145"/>
      <c r="CF234" s="145"/>
      <c r="CG234" s="145"/>
      <c r="CH234" s="145"/>
      <c r="CI234" s="145"/>
      <c r="CJ234" s="145"/>
      <c r="CK234" s="145"/>
    </row>
    <row r="235" spans="1:89" s="140" customFormat="1">
      <c r="A235" s="136">
        <f>'PENGGABUNGAN AKTIVITAS'!A234</f>
        <v>232</v>
      </c>
      <c r="B235" s="136" t="str">
        <f>'PENGGABUNGAN AKTIVITAS'!B234</f>
        <v>[5] Tutor Repro Case 2</v>
      </c>
      <c r="C235" s="136" t="str">
        <f>'PENGGABUNGAN AKTIVITAS'!C234</f>
        <v>P204</v>
      </c>
      <c r="D235" s="136" t="str">
        <f>'PENGGABUNGAN AKTIVITAS'!D234</f>
        <v>UA5</v>
      </c>
      <c r="E235" s="136">
        <f>'PENGGABUNGAN AKTIVITAS'!E234</f>
        <v>9</v>
      </c>
      <c r="F235" s="136">
        <f>'PENGGABUNGAN AKTIVITAS'!F234</f>
        <v>195</v>
      </c>
      <c r="G235" s="137">
        <f t="shared" si="26"/>
        <v>1755</v>
      </c>
      <c r="H235" s="138">
        <f>(G235/$G$381)*'REKAP BTL'!$C$14</f>
        <v>76762108.403372139</v>
      </c>
      <c r="I235" s="136"/>
      <c r="J235" s="136"/>
      <c r="K235" s="136"/>
      <c r="L235" s="136"/>
      <c r="M235" s="136"/>
      <c r="N235" s="136"/>
      <c r="O235" s="136"/>
      <c r="P235" s="136"/>
      <c r="Q235" s="136"/>
      <c r="R235" s="136"/>
      <c r="S235" s="136"/>
      <c r="T235" s="136"/>
      <c r="U235" s="136"/>
      <c r="V235" s="136"/>
      <c r="W235" s="136"/>
      <c r="X235" s="136"/>
      <c r="Y235" s="136"/>
      <c r="Z235" s="139">
        <f t="shared" ref="Z235:Z281" si="28">(G235/$G$386)*$H$20</f>
        <v>1433225.8845899622</v>
      </c>
      <c r="AA235" s="139">
        <f t="shared" ref="AA235:AA281" si="29">(G235/$G$386)*$H$21</f>
        <v>1433225.8845899622</v>
      </c>
      <c r="AB235" s="139">
        <f t="shared" ref="AB235:AB281" si="30">(G235/$G$386)*$H$22</f>
        <v>1433225.8845899622</v>
      </c>
      <c r="AC235" s="139">
        <f t="shared" ref="AC235:AC281" si="31">(G235/$G$386)*$H$23</f>
        <v>1433225.8845899622</v>
      </c>
      <c r="AD235" s="136"/>
      <c r="AE235" s="136"/>
      <c r="AF235" s="136"/>
      <c r="AG235" s="136"/>
      <c r="AH235" s="136"/>
      <c r="AI235" s="136"/>
      <c r="AJ235" s="136"/>
      <c r="AK235" s="136"/>
      <c r="AL235" s="119">
        <f t="shared" si="27"/>
        <v>5732903.5383598488</v>
      </c>
      <c r="AM235" s="119">
        <f t="shared" ref="AM235:AM281" si="32">AL235/COUNT($AL$234:$AL$281)</f>
        <v>119435.49038249685</v>
      </c>
      <c r="AN235" s="145"/>
      <c r="AO235" s="145"/>
      <c r="AP235" s="145"/>
      <c r="AQ235" s="145"/>
      <c r="AR235" s="145"/>
      <c r="AS235" s="145"/>
      <c r="AT235" s="145"/>
      <c r="AU235" s="145"/>
      <c r="AV235" s="145"/>
      <c r="AW235" s="145"/>
      <c r="AX235" s="145"/>
      <c r="AY235" s="145"/>
      <c r="AZ235" s="145"/>
      <c r="BA235" s="145"/>
      <c r="BB235" s="145"/>
      <c r="BC235" s="145"/>
      <c r="BD235" s="145"/>
      <c r="BE235" s="145"/>
      <c r="BF235" s="145"/>
      <c r="BG235" s="145"/>
      <c r="BH235" s="145"/>
      <c r="BI235" s="145"/>
      <c r="BJ235" s="145"/>
      <c r="BK235" s="145"/>
      <c r="BL235" s="145"/>
      <c r="BM235" s="145"/>
      <c r="BN235" s="145"/>
      <c r="BO235" s="145"/>
      <c r="BP235" s="145"/>
      <c r="BQ235" s="145"/>
      <c r="BR235" s="145"/>
      <c r="BS235" s="145"/>
      <c r="BT235" s="145"/>
      <c r="BU235" s="145"/>
      <c r="BV235" s="145"/>
      <c r="BW235" s="145"/>
      <c r="BX235" s="145"/>
      <c r="BY235" s="145"/>
      <c r="BZ235" s="145"/>
      <c r="CA235" s="145"/>
      <c r="CB235" s="145"/>
      <c r="CC235" s="145"/>
      <c r="CD235" s="145"/>
      <c r="CE235" s="145"/>
      <c r="CF235" s="145"/>
      <c r="CG235" s="145"/>
      <c r="CH235" s="145"/>
      <c r="CI235" s="145"/>
      <c r="CJ235" s="145"/>
      <c r="CK235" s="145"/>
    </row>
    <row r="236" spans="1:89" s="140" customFormat="1">
      <c r="A236" s="136">
        <f>'PENGGABUNGAN AKTIVITAS'!A235</f>
        <v>233</v>
      </c>
      <c r="B236" s="136" t="str">
        <f>'PENGGABUNGAN AKTIVITAS'!B235</f>
        <v>[5] Tutor Repro Case 3</v>
      </c>
      <c r="C236" s="136" t="str">
        <f>'PENGGABUNGAN AKTIVITAS'!C235</f>
        <v>P205</v>
      </c>
      <c r="D236" s="136" t="str">
        <f>'PENGGABUNGAN AKTIVITAS'!D235</f>
        <v>UA5</v>
      </c>
      <c r="E236" s="136">
        <f>'PENGGABUNGAN AKTIVITAS'!E235</f>
        <v>9</v>
      </c>
      <c r="F236" s="136">
        <f>'PENGGABUNGAN AKTIVITAS'!F235</f>
        <v>195</v>
      </c>
      <c r="G236" s="137">
        <f t="shared" si="26"/>
        <v>1755</v>
      </c>
      <c r="H236" s="138">
        <f>(G236/$G$381)*'REKAP BTL'!$C$14</f>
        <v>76762108.403372139</v>
      </c>
      <c r="I236" s="136"/>
      <c r="J236" s="136"/>
      <c r="K236" s="136"/>
      <c r="L236" s="136"/>
      <c r="M236" s="136"/>
      <c r="N236" s="136"/>
      <c r="O236" s="136"/>
      <c r="P236" s="136"/>
      <c r="Q236" s="136"/>
      <c r="R236" s="136"/>
      <c r="S236" s="136"/>
      <c r="T236" s="136"/>
      <c r="U236" s="136"/>
      <c r="V236" s="136"/>
      <c r="W236" s="136"/>
      <c r="X236" s="136"/>
      <c r="Y236" s="136"/>
      <c r="Z236" s="139">
        <f t="shared" si="28"/>
        <v>1433225.8845899622</v>
      </c>
      <c r="AA236" s="139">
        <f t="shared" si="29"/>
        <v>1433225.8845899622</v>
      </c>
      <c r="AB236" s="139">
        <f t="shared" si="30"/>
        <v>1433225.8845899622</v>
      </c>
      <c r="AC236" s="139">
        <f t="shared" si="31"/>
        <v>1433225.8845899622</v>
      </c>
      <c r="AD236" s="136"/>
      <c r="AE236" s="136"/>
      <c r="AF236" s="136"/>
      <c r="AG236" s="136"/>
      <c r="AH236" s="136"/>
      <c r="AI236" s="136"/>
      <c r="AJ236" s="136"/>
      <c r="AK236" s="136"/>
      <c r="AL236" s="119">
        <f t="shared" si="27"/>
        <v>5732903.5383598488</v>
      </c>
      <c r="AM236" s="119">
        <f t="shared" si="32"/>
        <v>119435.49038249685</v>
      </c>
      <c r="AN236" s="145"/>
      <c r="AO236" s="145"/>
      <c r="AP236" s="145"/>
      <c r="AQ236" s="145"/>
      <c r="AR236" s="145"/>
      <c r="AS236" s="145"/>
      <c r="AT236" s="145"/>
      <c r="AU236" s="145"/>
      <c r="AV236" s="145"/>
      <c r="AW236" s="145"/>
      <c r="AX236" s="145"/>
      <c r="AY236" s="145"/>
      <c r="AZ236" s="145"/>
      <c r="BA236" s="145"/>
      <c r="BB236" s="145"/>
      <c r="BC236" s="145"/>
      <c r="BD236" s="145"/>
      <c r="BE236" s="145"/>
      <c r="BF236" s="145"/>
      <c r="BG236" s="145"/>
      <c r="BH236" s="145"/>
      <c r="BI236" s="145"/>
      <c r="BJ236" s="145"/>
      <c r="BK236" s="145"/>
      <c r="BL236" s="145"/>
      <c r="BM236" s="145"/>
      <c r="BN236" s="145"/>
      <c r="BO236" s="145"/>
      <c r="BP236" s="145"/>
      <c r="BQ236" s="145"/>
      <c r="BR236" s="145"/>
      <c r="BS236" s="145"/>
      <c r="BT236" s="145"/>
      <c r="BU236" s="145"/>
      <c r="BV236" s="145"/>
      <c r="BW236" s="145"/>
      <c r="BX236" s="145"/>
      <c r="BY236" s="145"/>
      <c r="BZ236" s="145"/>
      <c r="CA236" s="145"/>
      <c r="CB236" s="145"/>
      <c r="CC236" s="145"/>
      <c r="CD236" s="145"/>
      <c r="CE236" s="145"/>
      <c r="CF236" s="145"/>
      <c r="CG236" s="145"/>
      <c r="CH236" s="145"/>
      <c r="CI236" s="145"/>
      <c r="CJ236" s="145"/>
      <c r="CK236" s="145"/>
    </row>
    <row r="237" spans="1:89" s="140" customFormat="1">
      <c r="A237" s="136">
        <f>'PENGGABUNGAN AKTIVITAS'!A236</f>
        <v>234</v>
      </c>
      <c r="B237" s="136" t="str">
        <f>'PENGGABUNGAN AKTIVITAS'!B236</f>
        <v>[5] Tutor Repro Case 4</v>
      </c>
      <c r="C237" s="136" t="str">
        <f>'PENGGABUNGAN AKTIVITAS'!C236</f>
        <v>P206</v>
      </c>
      <c r="D237" s="136" t="str">
        <f>'PENGGABUNGAN AKTIVITAS'!D236</f>
        <v>UA5</v>
      </c>
      <c r="E237" s="136">
        <f>'PENGGABUNGAN AKTIVITAS'!E236</f>
        <v>9</v>
      </c>
      <c r="F237" s="136">
        <f>'PENGGABUNGAN AKTIVITAS'!F236</f>
        <v>195</v>
      </c>
      <c r="G237" s="137">
        <f t="shared" si="26"/>
        <v>1755</v>
      </c>
      <c r="H237" s="138">
        <f>(G237/$G$381)*'REKAP BTL'!$C$14</f>
        <v>76762108.403372139</v>
      </c>
      <c r="I237" s="136"/>
      <c r="J237" s="136"/>
      <c r="K237" s="136"/>
      <c r="L237" s="136"/>
      <c r="M237" s="136"/>
      <c r="N237" s="136"/>
      <c r="O237" s="136"/>
      <c r="P237" s="136"/>
      <c r="Q237" s="136"/>
      <c r="R237" s="136"/>
      <c r="S237" s="136"/>
      <c r="T237" s="136"/>
      <c r="U237" s="136"/>
      <c r="V237" s="136"/>
      <c r="W237" s="136"/>
      <c r="X237" s="136"/>
      <c r="Y237" s="136"/>
      <c r="Z237" s="139">
        <f t="shared" si="28"/>
        <v>1433225.8845899622</v>
      </c>
      <c r="AA237" s="139">
        <f t="shared" si="29"/>
        <v>1433225.8845899622</v>
      </c>
      <c r="AB237" s="139">
        <f t="shared" si="30"/>
        <v>1433225.8845899622</v>
      </c>
      <c r="AC237" s="139">
        <f t="shared" si="31"/>
        <v>1433225.8845899622</v>
      </c>
      <c r="AD237" s="136"/>
      <c r="AE237" s="136"/>
      <c r="AF237" s="136"/>
      <c r="AG237" s="136"/>
      <c r="AH237" s="136"/>
      <c r="AI237" s="136"/>
      <c r="AJ237" s="136"/>
      <c r="AK237" s="136"/>
      <c r="AL237" s="119">
        <f t="shared" si="27"/>
        <v>5732903.5383598488</v>
      </c>
      <c r="AM237" s="119">
        <f t="shared" si="32"/>
        <v>119435.49038249685</v>
      </c>
      <c r="AN237" s="145"/>
      <c r="AO237" s="145"/>
      <c r="AP237" s="145"/>
      <c r="AQ237" s="145"/>
      <c r="AR237" s="145"/>
      <c r="AS237" s="145"/>
      <c r="AT237" s="145"/>
      <c r="AU237" s="145"/>
      <c r="AV237" s="145"/>
      <c r="AW237" s="145"/>
      <c r="AX237" s="145"/>
      <c r="AY237" s="145"/>
      <c r="AZ237" s="145"/>
      <c r="BA237" s="145"/>
      <c r="BB237" s="145"/>
      <c r="BC237" s="145"/>
      <c r="BD237" s="145"/>
      <c r="BE237" s="145"/>
      <c r="BF237" s="145"/>
      <c r="BG237" s="145"/>
      <c r="BH237" s="145"/>
      <c r="BI237" s="145"/>
      <c r="BJ237" s="145"/>
      <c r="BK237" s="145"/>
      <c r="BL237" s="145"/>
      <c r="BM237" s="145"/>
      <c r="BN237" s="145"/>
      <c r="BO237" s="145"/>
      <c r="BP237" s="145"/>
      <c r="BQ237" s="145"/>
      <c r="BR237" s="145"/>
      <c r="BS237" s="145"/>
      <c r="BT237" s="145"/>
      <c r="BU237" s="145"/>
      <c r="BV237" s="145"/>
      <c r="BW237" s="145"/>
      <c r="BX237" s="145"/>
      <c r="BY237" s="145"/>
      <c r="BZ237" s="145"/>
      <c r="CA237" s="145"/>
      <c r="CB237" s="145"/>
      <c r="CC237" s="145"/>
      <c r="CD237" s="145"/>
      <c r="CE237" s="145"/>
      <c r="CF237" s="145"/>
      <c r="CG237" s="145"/>
      <c r="CH237" s="145"/>
      <c r="CI237" s="145"/>
      <c r="CJ237" s="145"/>
      <c r="CK237" s="145"/>
    </row>
    <row r="238" spans="1:89" s="140" customFormat="1">
      <c r="A238" s="136">
        <f>'PENGGABUNGAN AKTIVITAS'!A237</f>
        <v>235</v>
      </c>
      <c r="B238" s="136" t="str">
        <f>'PENGGABUNGAN AKTIVITAS'!B237</f>
        <v>[5] Tutor Uro Case 1</v>
      </c>
      <c r="C238" s="136" t="str">
        <f>'PENGGABUNGAN AKTIVITAS'!C237</f>
        <v>P207</v>
      </c>
      <c r="D238" s="136" t="str">
        <f>'PENGGABUNGAN AKTIVITAS'!D237</f>
        <v>UA5</v>
      </c>
      <c r="E238" s="136">
        <f>'PENGGABUNGAN AKTIVITAS'!E237</f>
        <v>9</v>
      </c>
      <c r="F238" s="136">
        <f>'PENGGABUNGAN AKTIVITAS'!F237</f>
        <v>195</v>
      </c>
      <c r="G238" s="137">
        <f t="shared" si="26"/>
        <v>1755</v>
      </c>
      <c r="H238" s="138">
        <f>(G238/$G$381)*'REKAP BTL'!$C$14</f>
        <v>76762108.403372139</v>
      </c>
      <c r="I238" s="136"/>
      <c r="J238" s="136"/>
      <c r="K238" s="136"/>
      <c r="L238" s="136"/>
      <c r="M238" s="136"/>
      <c r="N238" s="136"/>
      <c r="O238" s="136"/>
      <c r="P238" s="136"/>
      <c r="Q238" s="136"/>
      <c r="R238" s="136"/>
      <c r="S238" s="136"/>
      <c r="T238" s="136"/>
      <c r="U238" s="136"/>
      <c r="V238" s="136"/>
      <c r="W238" s="136"/>
      <c r="X238" s="136"/>
      <c r="Y238" s="136"/>
      <c r="Z238" s="139">
        <f t="shared" si="28"/>
        <v>1433225.8845899622</v>
      </c>
      <c r="AA238" s="139">
        <f t="shared" si="29"/>
        <v>1433225.8845899622</v>
      </c>
      <c r="AB238" s="139">
        <f t="shared" si="30"/>
        <v>1433225.8845899622</v>
      </c>
      <c r="AC238" s="139">
        <f t="shared" si="31"/>
        <v>1433225.8845899622</v>
      </c>
      <c r="AD238" s="136"/>
      <c r="AE238" s="136"/>
      <c r="AF238" s="136"/>
      <c r="AG238" s="136"/>
      <c r="AH238" s="136"/>
      <c r="AI238" s="136"/>
      <c r="AJ238" s="136"/>
      <c r="AK238" s="136"/>
      <c r="AL238" s="119">
        <f t="shared" si="27"/>
        <v>5732903.5383598488</v>
      </c>
      <c r="AM238" s="119">
        <f t="shared" si="32"/>
        <v>119435.49038249685</v>
      </c>
      <c r="AN238" s="145"/>
      <c r="AO238" s="145"/>
      <c r="AP238" s="145"/>
      <c r="AQ238" s="145"/>
      <c r="AR238" s="145"/>
      <c r="AS238" s="145"/>
      <c r="AT238" s="145"/>
      <c r="AU238" s="145"/>
      <c r="AV238" s="145"/>
      <c r="AW238" s="145"/>
      <c r="AX238" s="145"/>
      <c r="AY238" s="145"/>
      <c r="AZ238" s="145"/>
      <c r="BA238" s="145"/>
      <c r="BB238" s="145"/>
      <c r="BC238" s="145"/>
      <c r="BD238" s="145"/>
      <c r="BE238" s="145"/>
      <c r="BF238" s="145"/>
      <c r="BG238" s="145"/>
      <c r="BH238" s="145"/>
      <c r="BI238" s="145"/>
      <c r="BJ238" s="145"/>
      <c r="BK238" s="145"/>
      <c r="BL238" s="145"/>
      <c r="BM238" s="145"/>
      <c r="BN238" s="145"/>
      <c r="BO238" s="145"/>
      <c r="BP238" s="145"/>
      <c r="BQ238" s="145"/>
      <c r="BR238" s="145"/>
      <c r="BS238" s="145"/>
      <c r="BT238" s="145"/>
      <c r="BU238" s="145"/>
      <c r="BV238" s="145"/>
      <c r="BW238" s="145"/>
      <c r="BX238" s="145"/>
      <c r="BY238" s="145"/>
      <c r="BZ238" s="145"/>
      <c r="CA238" s="145"/>
      <c r="CB238" s="145"/>
      <c r="CC238" s="145"/>
      <c r="CD238" s="145"/>
      <c r="CE238" s="145"/>
      <c r="CF238" s="145"/>
      <c r="CG238" s="145"/>
      <c r="CH238" s="145"/>
      <c r="CI238" s="145"/>
      <c r="CJ238" s="145"/>
      <c r="CK238" s="145"/>
    </row>
    <row r="239" spans="1:89" s="140" customFormat="1">
      <c r="A239" s="136">
        <f>'PENGGABUNGAN AKTIVITAS'!A238</f>
        <v>236</v>
      </c>
      <c r="B239" s="136" t="str">
        <f>'PENGGABUNGAN AKTIVITAS'!B238</f>
        <v>[5] Tutor Uro Case 2</v>
      </c>
      <c r="C239" s="136" t="str">
        <f>'PENGGABUNGAN AKTIVITAS'!C238</f>
        <v>P208</v>
      </c>
      <c r="D239" s="136" t="str">
        <f>'PENGGABUNGAN AKTIVITAS'!D238</f>
        <v>UA5</v>
      </c>
      <c r="E239" s="136">
        <f>'PENGGABUNGAN AKTIVITAS'!E238</f>
        <v>9</v>
      </c>
      <c r="F239" s="136">
        <f>'PENGGABUNGAN AKTIVITAS'!F238</f>
        <v>195</v>
      </c>
      <c r="G239" s="137">
        <f t="shared" si="26"/>
        <v>1755</v>
      </c>
      <c r="H239" s="138">
        <f>(G239/$G$381)*'REKAP BTL'!$C$14</f>
        <v>76762108.403372139</v>
      </c>
      <c r="I239" s="136"/>
      <c r="J239" s="136"/>
      <c r="K239" s="136"/>
      <c r="L239" s="136"/>
      <c r="M239" s="136"/>
      <c r="N239" s="136"/>
      <c r="O239" s="136"/>
      <c r="P239" s="136"/>
      <c r="Q239" s="136"/>
      <c r="R239" s="136"/>
      <c r="S239" s="136"/>
      <c r="T239" s="136"/>
      <c r="U239" s="136"/>
      <c r="V239" s="136"/>
      <c r="W239" s="136"/>
      <c r="X239" s="136"/>
      <c r="Y239" s="136"/>
      <c r="Z239" s="139">
        <f t="shared" si="28"/>
        <v>1433225.8845899622</v>
      </c>
      <c r="AA239" s="139">
        <f t="shared" si="29"/>
        <v>1433225.8845899622</v>
      </c>
      <c r="AB239" s="139">
        <f t="shared" si="30"/>
        <v>1433225.8845899622</v>
      </c>
      <c r="AC239" s="139">
        <f t="shared" si="31"/>
        <v>1433225.8845899622</v>
      </c>
      <c r="AD239" s="136"/>
      <c r="AE239" s="136"/>
      <c r="AF239" s="136"/>
      <c r="AG239" s="136"/>
      <c r="AH239" s="136"/>
      <c r="AI239" s="136"/>
      <c r="AJ239" s="136"/>
      <c r="AK239" s="136"/>
      <c r="AL239" s="119">
        <f t="shared" si="27"/>
        <v>5732903.5383598488</v>
      </c>
      <c r="AM239" s="119">
        <f t="shared" si="32"/>
        <v>119435.49038249685</v>
      </c>
      <c r="AN239" s="145"/>
      <c r="AO239" s="145"/>
      <c r="AP239" s="145"/>
      <c r="AQ239" s="145"/>
      <c r="AR239" s="145"/>
      <c r="AS239" s="145"/>
      <c r="AT239" s="145"/>
      <c r="AU239" s="145"/>
      <c r="AV239" s="145"/>
      <c r="AW239" s="145"/>
      <c r="AX239" s="145"/>
      <c r="AY239" s="145"/>
      <c r="AZ239" s="145"/>
      <c r="BA239" s="145"/>
      <c r="BB239" s="145"/>
      <c r="BC239" s="145"/>
      <c r="BD239" s="145"/>
      <c r="BE239" s="145"/>
      <c r="BF239" s="145"/>
      <c r="BG239" s="145"/>
      <c r="BH239" s="145"/>
      <c r="BI239" s="145"/>
      <c r="BJ239" s="145"/>
      <c r="BK239" s="145"/>
      <c r="BL239" s="145"/>
      <c r="BM239" s="145"/>
      <c r="BN239" s="145"/>
      <c r="BO239" s="145"/>
      <c r="BP239" s="145"/>
      <c r="BQ239" s="145"/>
      <c r="BR239" s="145"/>
      <c r="BS239" s="145"/>
      <c r="BT239" s="145"/>
      <c r="BU239" s="145"/>
      <c r="BV239" s="145"/>
      <c r="BW239" s="145"/>
      <c r="BX239" s="145"/>
      <c r="BY239" s="145"/>
      <c r="BZ239" s="145"/>
      <c r="CA239" s="145"/>
      <c r="CB239" s="145"/>
      <c r="CC239" s="145"/>
      <c r="CD239" s="145"/>
      <c r="CE239" s="145"/>
      <c r="CF239" s="145"/>
      <c r="CG239" s="145"/>
      <c r="CH239" s="145"/>
      <c r="CI239" s="145"/>
      <c r="CJ239" s="145"/>
      <c r="CK239" s="145"/>
    </row>
    <row r="240" spans="1:89" s="140" customFormat="1">
      <c r="A240" s="136">
        <f>'PENGGABUNGAN AKTIVITAS'!A239</f>
        <v>237</v>
      </c>
      <c r="B240" s="136" t="str">
        <f>'PENGGABUNGAN AKTIVITAS'!B239</f>
        <v>[5] Tutor Uro Case 3</v>
      </c>
      <c r="C240" s="136" t="str">
        <f>'PENGGABUNGAN AKTIVITAS'!C239</f>
        <v>P209</v>
      </c>
      <c r="D240" s="136" t="str">
        <f>'PENGGABUNGAN AKTIVITAS'!D239</f>
        <v>UA5</v>
      </c>
      <c r="E240" s="136">
        <f>'PENGGABUNGAN AKTIVITAS'!E239</f>
        <v>9</v>
      </c>
      <c r="F240" s="136">
        <f>'PENGGABUNGAN AKTIVITAS'!F239</f>
        <v>195</v>
      </c>
      <c r="G240" s="137">
        <f t="shared" si="26"/>
        <v>1755</v>
      </c>
      <c r="H240" s="138">
        <f>(G240/$G$381)*'REKAP BTL'!$C$14</f>
        <v>76762108.403372139</v>
      </c>
      <c r="I240" s="136"/>
      <c r="J240" s="136"/>
      <c r="K240" s="136"/>
      <c r="L240" s="136"/>
      <c r="M240" s="136"/>
      <c r="N240" s="136"/>
      <c r="O240" s="136"/>
      <c r="P240" s="136"/>
      <c r="Q240" s="136"/>
      <c r="R240" s="136"/>
      <c r="S240" s="136"/>
      <c r="T240" s="136"/>
      <c r="U240" s="136"/>
      <c r="V240" s="136"/>
      <c r="W240" s="136"/>
      <c r="X240" s="136"/>
      <c r="Y240" s="136"/>
      <c r="Z240" s="139">
        <f t="shared" si="28"/>
        <v>1433225.8845899622</v>
      </c>
      <c r="AA240" s="139">
        <f t="shared" si="29"/>
        <v>1433225.8845899622</v>
      </c>
      <c r="AB240" s="139">
        <f t="shared" si="30"/>
        <v>1433225.8845899622</v>
      </c>
      <c r="AC240" s="139">
        <f t="shared" si="31"/>
        <v>1433225.8845899622</v>
      </c>
      <c r="AD240" s="136"/>
      <c r="AE240" s="136"/>
      <c r="AF240" s="136"/>
      <c r="AG240" s="136"/>
      <c r="AH240" s="136"/>
      <c r="AI240" s="136"/>
      <c r="AJ240" s="136"/>
      <c r="AK240" s="136"/>
      <c r="AL240" s="119">
        <f t="shared" si="27"/>
        <v>5732903.5383598488</v>
      </c>
      <c r="AM240" s="119">
        <f t="shared" si="32"/>
        <v>119435.49038249685</v>
      </c>
      <c r="AN240" s="145"/>
      <c r="AO240" s="145"/>
      <c r="AP240" s="145"/>
      <c r="AQ240" s="145"/>
      <c r="AR240" s="145"/>
      <c r="AS240" s="145"/>
      <c r="AT240" s="145"/>
      <c r="AU240" s="145"/>
      <c r="AV240" s="145"/>
      <c r="AW240" s="145"/>
      <c r="AX240" s="145"/>
      <c r="AY240" s="145"/>
      <c r="AZ240" s="145"/>
      <c r="BA240" s="145"/>
      <c r="BB240" s="145"/>
      <c r="BC240" s="145"/>
      <c r="BD240" s="145"/>
      <c r="BE240" s="145"/>
      <c r="BF240" s="145"/>
      <c r="BG240" s="145"/>
      <c r="BH240" s="145"/>
      <c r="BI240" s="145"/>
      <c r="BJ240" s="145"/>
      <c r="BK240" s="145"/>
      <c r="BL240" s="145"/>
      <c r="BM240" s="145"/>
      <c r="BN240" s="145"/>
      <c r="BO240" s="145"/>
      <c r="BP240" s="145"/>
      <c r="BQ240" s="145"/>
      <c r="BR240" s="145"/>
      <c r="BS240" s="145"/>
      <c r="BT240" s="145"/>
      <c r="BU240" s="145"/>
      <c r="BV240" s="145"/>
      <c r="BW240" s="145"/>
      <c r="BX240" s="145"/>
      <c r="BY240" s="145"/>
      <c r="BZ240" s="145"/>
      <c r="CA240" s="145"/>
      <c r="CB240" s="145"/>
      <c r="CC240" s="145"/>
      <c r="CD240" s="145"/>
      <c r="CE240" s="145"/>
      <c r="CF240" s="145"/>
      <c r="CG240" s="145"/>
      <c r="CH240" s="145"/>
      <c r="CI240" s="145"/>
      <c r="CJ240" s="145"/>
      <c r="CK240" s="145"/>
    </row>
    <row r="241" spans="1:89" s="140" customFormat="1">
      <c r="A241" s="136">
        <f>'PENGGABUNGAN AKTIVITAS'!A240</f>
        <v>238</v>
      </c>
      <c r="B241" s="136" t="str">
        <f>'PENGGABUNGAN AKTIVITAS'!B240</f>
        <v>[5] Tutor Uro Case 4</v>
      </c>
      <c r="C241" s="136" t="str">
        <f>'PENGGABUNGAN AKTIVITAS'!C240</f>
        <v>P210</v>
      </c>
      <c r="D241" s="136" t="str">
        <f>'PENGGABUNGAN AKTIVITAS'!D240</f>
        <v>UA5</v>
      </c>
      <c r="E241" s="136">
        <f>'PENGGABUNGAN AKTIVITAS'!E240</f>
        <v>9</v>
      </c>
      <c r="F241" s="136">
        <f>'PENGGABUNGAN AKTIVITAS'!F240</f>
        <v>195</v>
      </c>
      <c r="G241" s="137">
        <f t="shared" si="26"/>
        <v>1755</v>
      </c>
      <c r="H241" s="138">
        <f>(G241/$G$381)*'REKAP BTL'!$C$14</f>
        <v>76762108.403372139</v>
      </c>
      <c r="I241" s="136"/>
      <c r="J241" s="136"/>
      <c r="K241" s="136"/>
      <c r="L241" s="136"/>
      <c r="M241" s="136"/>
      <c r="N241" s="136"/>
      <c r="O241" s="136"/>
      <c r="P241" s="136"/>
      <c r="Q241" s="136"/>
      <c r="R241" s="136"/>
      <c r="S241" s="136"/>
      <c r="T241" s="136"/>
      <c r="U241" s="136"/>
      <c r="V241" s="136"/>
      <c r="W241" s="136"/>
      <c r="X241" s="136"/>
      <c r="Y241" s="136"/>
      <c r="Z241" s="139">
        <f t="shared" si="28"/>
        <v>1433225.8845899622</v>
      </c>
      <c r="AA241" s="139">
        <f t="shared" si="29"/>
        <v>1433225.8845899622</v>
      </c>
      <c r="AB241" s="139">
        <f t="shared" si="30"/>
        <v>1433225.8845899622</v>
      </c>
      <c r="AC241" s="139">
        <f t="shared" si="31"/>
        <v>1433225.8845899622</v>
      </c>
      <c r="AD241" s="136"/>
      <c r="AE241" s="136"/>
      <c r="AF241" s="136"/>
      <c r="AG241" s="136"/>
      <c r="AH241" s="136"/>
      <c r="AI241" s="136"/>
      <c r="AJ241" s="136"/>
      <c r="AK241" s="136"/>
      <c r="AL241" s="119">
        <f t="shared" si="27"/>
        <v>5732903.5383598488</v>
      </c>
      <c r="AM241" s="119">
        <f t="shared" si="32"/>
        <v>119435.49038249685</v>
      </c>
      <c r="AN241" s="145"/>
      <c r="AO241" s="145"/>
      <c r="AP241" s="145"/>
      <c r="AQ241" s="145"/>
      <c r="AR241" s="145"/>
      <c r="AS241" s="145"/>
      <c r="AT241" s="145"/>
      <c r="AU241" s="145"/>
      <c r="AV241" s="145"/>
      <c r="AW241" s="145"/>
      <c r="AX241" s="145"/>
      <c r="AY241" s="145"/>
      <c r="AZ241" s="145"/>
      <c r="BA241" s="145"/>
      <c r="BB241" s="145"/>
      <c r="BC241" s="145"/>
      <c r="BD241" s="145"/>
      <c r="BE241" s="145"/>
      <c r="BF241" s="145"/>
      <c r="BG241" s="145"/>
      <c r="BH241" s="145"/>
      <c r="BI241" s="145"/>
      <c r="BJ241" s="145"/>
      <c r="BK241" s="145"/>
      <c r="BL241" s="145"/>
      <c r="BM241" s="145"/>
      <c r="BN241" s="145"/>
      <c r="BO241" s="145"/>
      <c r="BP241" s="145"/>
      <c r="BQ241" s="145"/>
      <c r="BR241" s="145"/>
      <c r="BS241" s="145"/>
      <c r="BT241" s="145"/>
      <c r="BU241" s="145"/>
      <c r="BV241" s="145"/>
      <c r="BW241" s="145"/>
      <c r="BX241" s="145"/>
      <c r="BY241" s="145"/>
      <c r="BZ241" s="145"/>
      <c r="CA241" s="145"/>
      <c r="CB241" s="145"/>
      <c r="CC241" s="145"/>
      <c r="CD241" s="145"/>
      <c r="CE241" s="145"/>
      <c r="CF241" s="145"/>
      <c r="CG241" s="145"/>
      <c r="CH241" s="145"/>
      <c r="CI241" s="145"/>
      <c r="CJ241" s="145"/>
      <c r="CK241" s="145"/>
    </row>
    <row r="242" spans="1:89" s="140" customFormat="1">
      <c r="A242" s="136">
        <f>'PENGGABUNGAN AKTIVITAS'!A241</f>
        <v>239</v>
      </c>
      <c r="B242" s="136" t="str">
        <f>'PENGGABUNGAN AKTIVITAS'!B241</f>
        <v>[5] Tutor Gastro Case 1</v>
      </c>
      <c r="C242" s="136" t="str">
        <f>'PENGGABUNGAN AKTIVITAS'!C241</f>
        <v>P211</v>
      </c>
      <c r="D242" s="136" t="str">
        <f>'PENGGABUNGAN AKTIVITAS'!D241</f>
        <v>UA5</v>
      </c>
      <c r="E242" s="136">
        <f>'PENGGABUNGAN AKTIVITAS'!E241</f>
        <v>9</v>
      </c>
      <c r="F242" s="136">
        <f>'PENGGABUNGAN AKTIVITAS'!F241</f>
        <v>195</v>
      </c>
      <c r="G242" s="137">
        <f t="shared" si="26"/>
        <v>1755</v>
      </c>
      <c r="H242" s="138">
        <f>(G242/$G$381)*'REKAP BTL'!$C$14</f>
        <v>76762108.403372139</v>
      </c>
      <c r="I242" s="136"/>
      <c r="J242" s="136"/>
      <c r="K242" s="136"/>
      <c r="L242" s="136"/>
      <c r="M242" s="136"/>
      <c r="N242" s="136"/>
      <c r="O242" s="136"/>
      <c r="P242" s="136"/>
      <c r="Q242" s="136"/>
      <c r="R242" s="136"/>
      <c r="S242" s="136"/>
      <c r="T242" s="136"/>
      <c r="U242" s="136"/>
      <c r="V242" s="136"/>
      <c r="W242" s="136"/>
      <c r="X242" s="136"/>
      <c r="Y242" s="136"/>
      <c r="Z242" s="139">
        <f t="shared" si="28"/>
        <v>1433225.8845899622</v>
      </c>
      <c r="AA242" s="139">
        <f t="shared" si="29"/>
        <v>1433225.8845899622</v>
      </c>
      <c r="AB242" s="139">
        <f t="shared" si="30"/>
        <v>1433225.8845899622</v>
      </c>
      <c r="AC242" s="139">
        <f t="shared" si="31"/>
        <v>1433225.8845899622</v>
      </c>
      <c r="AD242" s="136"/>
      <c r="AE242" s="136"/>
      <c r="AF242" s="136"/>
      <c r="AG242" s="136"/>
      <c r="AH242" s="136"/>
      <c r="AI242" s="136"/>
      <c r="AJ242" s="136"/>
      <c r="AK242" s="136"/>
      <c r="AL242" s="119">
        <f t="shared" si="27"/>
        <v>5732903.5383598488</v>
      </c>
      <c r="AM242" s="119">
        <f t="shared" si="32"/>
        <v>119435.49038249685</v>
      </c>
      <c r="AN242" s="145"/>
      <c r="AO242" s="145"/>
      <c r="AP242" s="145"/>
      <c r="AQ242" s="145"/>
      <c r="AR242" s="145"/>
      <c r="AS242" s="145"/>
      <c r="AT242" s="145"/>
      <c r="AU242" s="145"/>
      <c r="AV242" s="145"/>
      <c r="AW242" s="145"/>
      <c r="AX242" s="145"/>
      <c r="AY242" s="145"/>
      <c r="AZ242" s="145"/>
      <c r="BA242" s="145"/>
      <c r="BB242" s="145"/>
      <c r="BC242" s="145"/>
      <c r="BD242" s="145"/>
      <c r="BE242" s="145"/>
      <c r="BF242" s="145"/>
      <c r="BG242" s="145"/>
      <c r="BH242" s="145"/>
      <c r="BI242" s="145"/>
      <c r="BJ242" s="145"/>
      <c r="BK242" s="145"/>
      <c r="BL242" s="145"/>
      <c r="BM242" s="145"/>
      <c r="BN242" s="145"/>
      <c r="BO242" s="145"/>
      <c r="BP242" s="145"/>
      <c r="BQ242" s="145"/>
      <c r="BR242" s="145"/>
      <c r="BS242" s="145"/>
      <c r="BT242" s="145"/>
      <c r="BU242" s="145"/>
      <c r="BV242" s="145"/>
      <c r="BW242" s="145"/>
      <c r="BX242" s="145"/>
      <c r="BY242" s="145"/>
      <c r="BZ242" s="145"/>
      <c r="CA242" s="145"/>
      <c r="CB242" s="145"/>
      <c r="CC242" s="145"/>
      <c r="CD242" s="145"/>
      <c r="CE242" s="145"/>
      <c r="CF242" s="145"/>
      <c r="CG242" s="145"/>
      <c r="CH242" s="145"/>
      <c r="CI242" s="145"/>
      <c r="CJ242" s="145"/>
      <c r="CK242" s="145"/>
    </row>
    <row r="243" spans="1:89" s="140" customFormat="1">
      <c r="A243" s="136">
        <f>'PENGGABUNGAN AKTIVITAS'!A242</f>
        <v>240</v>
      </c>
      <c r="B243" s="136" t="str">
        <f>'PENGGABUNGAN AKTIVITAS'!B242</f>
        <v>[5] Tutor Gastro Case 2</v>
      </c>
      <c r="C243" s="136" t="str">
        <f>'PENGGABUNGAN AKTIVITAS'!C242</f>
        <v>P212</v>
      </c>
      <c r="D243" s="136" t="str">
        <f>'PENGGABUNGAN AKTIVITAS'!D242</f>
        <v>UA5</v>
      </c>
      <c r="E243" s="136">
        <f>'PENGGABUNGAN AKTIVITAS'!E242</f>
        <v>9</v>
      </c>
      <c r="F243" s="136">
        <f>'PENGGABUNGAN AKTIVITAS'!F242</f>
        <v>195</v>
      </c>
      <c r="G243" s="137">
        <f t="shared" si="26"/>
        <v>1755</v>
      </c>
      <c r="H243" s="138">
        <f>(G243/$G$381)*'REKAP BTL'!$C$14</f>
        <v>76762108.403372139</v>
      </c>
      <c r="I243" s="136"/>
      <c r="J243" s="136"/>
      <c r="K243" s="136"/>
      <c r="L243" s="136"/>
      <c r="M243" s="136"/>
      <c r="N243" s="136"/>
      <c r="O243" s="136"/>
      <c r="P243" s="136"/>
      <c r="Q243" s="136"/>
      <c r="R243" s="136"/>
      <c r="S243" s="136"/>
      <c r="T243" s="136"/>
      <c r="U243" s="136"/>
      <c r="V243" s="136"/>
      <c r="W243" s="136"/>
      <c r="X243" s="136"/>
      <c r="Y243" s="136"/>
      <c r="Z243" s="139">
        <f t="shared" si="28"/>
        <v>1433225.8845899622</v>
      </c>
      <c r="AA243" s="139">
        <f t="shared" si="29"/>
        <v>1433225.8845899622</v>
      </c>
      <c r="AB243" s="139">
        <f t="shared" si="30"/>
        <v>1433225.8845899622</v>
      </c>
      <c r="AC243" s="139">
        <f t="shared" si="31"/>
        <v>1433225.8845899622</v>
      </c>
      <c r="AD243" s="136"/>
      <c r="AE243" s="136"/>
      <c r="AF243" s="136"/>
      <c r="AG243" s="136"/>
      <c r="AH243" s="136"/>
      <c r="AI243" s="136"/>
      <c r="AJ243" s="136"/>
      <c r="AK243" s="136"/>
      <c r="AL243" s="119">
        <f t="shared" si="27"/>
        <v>5732903.5383598488</v>
      </c>
      <c r="AM243" s="119">
        <f t="shared" si="32"/>
        <v>119435.49038249685</v>
      </c>
      <c r="AN243" s="145"/>
      <c r="AO243" s="145"/>
      <c r="AP243" s="145"/>
      <c r="AQ243" s="145"/>
      <c r="AR243" s="145"/>
      <c r="AS243" s="145"/>
      <c r="AT243" s="145"/>
      <c r="AU243" s="145"/>
      <c r="AV243" s="145"/>
      <c r="AW243" s="145"/>
      <c r="AX243" s="145"/>
      <c r="AY243" s="145"/>
      <c r="AZ243" s="145"/>
      <c r="BA243" s="145"/>
      <c r="BB243" s="145"/>
      <c r="BC243" s="145"/>
      <c r="BD243" s="145"/>
      <c r="BE243" s="145"/>
      <c r="BF243" s="145"/>
      <c r="BG243" s="145"/>
      <c r="BH243" s="145"/>
      <c r="BI243" s="145"/>
      <c r="BJ243" s="145"/>
      <c r="BK243" s="145"/>
      <c r="BL243" s="145"/>
      <c r="BM243" s="145"/>
      <c r="BN243" s="145"/>
      <c r="BO243" s="145"/>
      <c r="BP243" s="145"/>
      <c r="BQ243" s="145"/>
      <c r="BR243" s="145"/>
      <c r="BS243" s="145"/>
      <c r="BT243" s="145"/>
      <c r="BU243" s="145"/>
      <c r="BV243" s="145"/>
      <c r="BW243" s="145"/>
      <c r="BX243" s="145"/>
      <c r="BY243" s="145"/>
      <c r="BZ243" s="145"/>
      <c r="CA243" s="145"/>
      <c r="CB243" s="145"/>
      <c r="CC243" s="145"/>
      <c r="CD243" s="145"/>
      <c r="CE243" s="145"/>
      <c r="CF243" s="145"/>
      <c r="CG243" s="145"/>
      <c r="CH243" s="145"/>
      <c r="CI243" s="145"/>
      <c r="CJ243" s="145"/>
      <c r="CK243" s="145"/>
    </row>
    <row r="244" spans="1:89" s="140" customFormat="1">
      <c r="A244" s="136">
        <f>'PENGGABUNGAN AKTIVITAS'!A243</f>
        <v>241</v>
      </c>
      <c r="B244" s="136" t="str">
        <f>'PENGGABUNGAN AKTIVITAS'!B243</f>
        <v>[5] Tutor Gastro Case 3</v>
      </c>
      <c r="C244" s="136" t="str">
        <f>'PENGGABUNGAN AKTIVITAS'!C243</f>
        <v>P213</v>
      </c>
      <c r="D244" s="136" t="str">
        <f>'PENGGABUNGAN AKTIVITAS'!D243</f>
        <v>UA5</v>
      </c>
      <c r="E244" s="136">
        <f>'PENGGABUNGAN AKTIVITAS'!E243</f>
        <v>9</v>
      </c>
      <c r="F244" s="136">
        <f>'PENGGABUNGAN AKTIVITAS'!F243</f>
        <v>195</v>
      </c>
      <c r="G244" s="137">
        <f t="shared" si="26"/>
        <v>1755</v>
      </c>
      <c r="H244" s="138">
        <f>(G244/$G$381)*'REKAP BTL'!$C$14</f>
        <v>76762108.403372139</v>
      </c>
      <c r="I244" s="136"/>
      <c r="J244" s="136"/>
      <c r="K244" s="136"/>
      <c r="L244" s="136"/>
      <c r="M244" s="136"/>
      <c r="N244" s="136"/>
      <c r="O244" s="136"/>
      <c r="P244" s="136"/>
      <c r="Q244" s="136"/>
      <c r="R244" s="136"/>
      <c r="S244" s="136"/>
      <c r="T244" s="136"/>
      <c r="U244" s="136"/>
      <c r="V244" s="136"/>
      <c r="W244" s="136"/>
      <c r="X244" s="136"/>
      <c r="Y244" s="136"/>
      <c r="Z244" s="139">
        <f t="shared" si="28"/>
        <v>1433225.8845899622</v>
      </c>
      <c r="AA244" s="139">
        <f t="shared" si="29"/>
        <v>1433225.8845899622</v>
      </c>
      <c r="AB244" s="139">
        <f t="shared" si="30"/>
        <v>1433225.8845899622</v>
      </c>
      <c r="AC244" s="139">
        <f t="shared" si="31"/>
        <v>1433225.8845899622</v>
      </c>
      <c r="AD244" s="136"/>
      <c r="AE244" s="136"/>
      <c r="AF244" s="136"/>
      <c r="AG244" s="136"/>
      <c r="AH244" s="136"/>
      <c r="AI244" s="136"/>
      <c r="AJ244" s="136"/>
      <c r="AK244" s="136"/>
      <c r="AL244" s="119">
        <f t="shared" si="27"/>
        <v>5732903.5383598488</v>
      </c>
      <c r="AM244" s="119">
        <f t="shared" si="32"/>
        <v>119435.49038249685</v>
      </c>
      <c r="AN244" s="145"/>
      <c r="AO244" s="145"/>
      <c r="AP244" s="145"/>
      <c r="AQ244" s="145"/>
      <c r="AR244" s="145"/>
      <c r="AS244" s="145"/>
      <c r="AT244" s="145"/>
      <c r="AU244" s="145"/>
      <c r="AV244" s="145"/>
      <c r="AW244" s="145"/>
      <c r="AX244" s="145"/>
      <c r="AY244" s="145"/>
      <c r="AZ244" s="145"/>
      <c r="BA244" s="145"/>
      <c r="BB244" s="145"/>
      <c r="BC244" s="145"/>
      <c r="BD244" s="145"/>
      <c r="BE244" s="145"/>
      <c r="BF244" s="145"/>
      <c r="BG244" s="145"/>
      <c r="BH244" s="145"/>
      <c r="BI244" s="145"/>
      <c r="BJ244" s="145"/>
      <c r="BK244" s="145"/>
      <c r="BL244" s="145"/>
      <c r="BM244" s="145"/>
      <c r="BN244" s="145"/>
      <c r="BO244" s="145"/>
      <c r="BP244" s="145"/>
      <c r="BQ244" s="145"/>
      <c r="BR244" s="145"/>
      <c r="BS244" s="145"/>
      <c r="BT244" s="145"/>
      <c r="BU244" s="145"/>
      <c r="BV244" s="145"/>
      <c r="BW244" s="145"/>
      <c r="BX244" s="145"/>
      <c r="BY244" s="145"/>
      <c r="BZ244" s="145"/>
      <c r="CA244" s="145"/>
      <c r="CB244" s="145"/>
      <c r="CC244" s="145"/>
      <c r="CD244" s="145"/>
      <c r="CE244" s="145"/>
      <c r="CF244" s="145"/>
      <c r="CG244" s="145"/>
      <c r="CH244" s="145"/>
      <c r="CI244" s="145"/>
      <c r="CJ244" s="145"/>
      <c r="CK244" s="145"/>
    </row>
    <row r="245" spans="1:89" s="140" customFormat="1">
      <c r="A245" s="136">
        <f>'PENGGABUNGAN AKTIVITAS'!A244</f>
        <v>242</v>
      </c>
      <c r="B245" s="136" t="str">
        <f>'PENGGABUNGAN AKTIVITAS'!B244</f>
        <v>[5] Tutor Gastro Case 4</v>
      </c>
      <c r="C245" s="136" t="str">
        <f>'PENGGABUNGAN AKTIVITAS'!C244</f>
        <v>P214</v>
      </c>
      <c r="D245" s="136" t="str">
        <f>'PENGGABUNGAN AKTIVITAS'!D244</f>
        <v>UA5</v>
      </c>
      <c r="E245" s="136">
        <f>'PENGGABUNGAN AKTIVITAS'!E244</f>
        <v>9</v>
      </c>
      <c r="F245" s="136">
        <f>'PENGGABUNGAN AKTIVITAS'!F244</f>
        <v>195</v>
      </c>
      <c r="G245" s="137">
        <f t="shared" si="26"/>
        <v>1755</v>
      </c>
      <c r="H245" s="138">
        <f>(G245/$G$381)*'REKAP BTL'!$C$14</f>
        <v>76762108.403372139</v>
      </c>
      <c r="I245" s="136"/>
      <c r="J245" s="136"/>
      <c r="K245" s="136"/>
      <c r="L245" s="136"/>
      <c r="M245" s="136"/>
      <c r="N245" s="136"/>
      <c r="O245" s="136"/>
      <c r="P245" s="136"/>
      <c r="Q245" s="136"/>
      <c r="R245" s="136"/>
      <c r="S245" s="136"/>
      <c r="T245" s="136"/>
      <c r="U245" s="136"/>
      <c r="V245" s="136"/>
      <c r="W245" s="136"/>
      <c r="X245" s="136"/>
      <c r="Y245" s="136"/>
      <c r="Z245" s="139">
        <f t="shared" si="28"/>
        <v>1433225.8845899622</v>
      </c>
      <c r="AA245" s="139">
        <f t="shared" si="29"/>
        <v>1433225.8845899622</v>
      </c>
      <c r="AB245" s="139">
        <f t="shared" si="30"/>
        <v>1433225.8845899622</v>
      </c>
      <c r="AC245" s="139">
        <f t="shared" si="31"/>
        <v>1433225.8845899622</v>
      </c>
      <c r="AD245" s="136"/>
      <c r="AE245" s="136"/>
      <c r="AF245" s="136"/>
      <c r="AG245" s="136"/>
      <c r="AH245" s="136"/>
      <c r="AI245" s="136"/>
      <c r="AJ245" s="136"/>
      <c r="AK245" s="136"/>
      <c r="AL245" s="119">
        <f t="shared" si="27"/>
        <v>5732903.5383598488</v>
      </c>
      <c r="AM245" s="119">
        <f t="shared" si="32"/>
        <v>119435.49038249685</v>
      </c>
      <c r="AN245" s="145"/>
      <c r="AO245" s="145"/>
      <c r="AP245" s="145"/>
      <c r="AQ245" s="145"/>
      <c r="AR245" s="145"/>
      <c r="AS245" s="145"/>
      <c r="AT245" s="145"/>
      <c r="AU245" s="145"/>
      <c r="AV245" s="145"/>
      <c r="AW245" s="145"/>
      <c r="AX245" s="145"/>
      <c r="AY245" s="145"/>
      <c r="AZ245" s="145"/>
      <c r="BA245" s="145"/>
      <c r="BB245" s="145"/>
      <c r="BC245" s="145"/>
      <c r="BD245" s="145"/>
      <c r="BE245" s="145"/>
      <c r="BF245" s="145"/>
      <c r="BG245" s="145"/>
      <c r="BH245" s="145"/>
      <c r="BI245" s="145"/>
      <c r="BJ245" s="145"/>
      <c r="BK245" s="145"/>
      <c r="BL245" s="145"/>
      <c r="BM245" s="145"/>
      <c r="BN245" s="145"/>
      <c r="BO245" s="145"/>
      <c r="BP245" s="145"/>
      <c r="BQ245" s="145"/>
      <c r="BR245" s="145"/>
      <c r="BS245" s="145"/>
      <c r="BT245" s="145"/>
      <c r="BU245" s="145"/>
      <c r="BV245" s="145"/>
      <c r="BW245" s="145"/>
      <c r="BX245" s="145"/>
      <c r="BY245" s="145"/>
      <c r="BZ245" s="145"/>
      <c r="CA245" s="145"/>
      <c r="CB245" s="145"/>
      <c r="CC245" s="145"/>
      <c r="CD245" s="145"/>
      <c r="CE245" s="145"/>
      <c r="CF245" s="145"/>
      <c r="CG245" s="145"/>
      <c r="CH245" s="145"/>
      <c r="CI245" s="145"/>
      <c r="CJ245" s="145"/>
      <c r="CK245" s="145"/>
    </row>
    <row r="246" spans="1:89" s="140" customFormat="1">
      <c r="A246" s="136">
        <f>'PENGGABUNGAN AKTIVITAS'!A245</f>
        <v>243</v>
      </c>
      <c r="B246" s="136" t="str">
        <f>'PENGGABUNGAN AKTIVITAS'!B245</f>
        <v>[5] Kuliah IPE</v>
      </c>
      <c r="C246" s="136" t="str">
        <f>'PENGGABUNGAN AKTIVITAS'!C245</f>
        <v>P215</v>
      </c>
      <c r="D246" s="136" t="str">
        <f>'PENGGABUNGAN AKTIVITAS'!D245</f>
        <v>UA5</v>
      </c>
      <c r="E246" s="136">
        <f>'PENGGABUNGAN AKTIVITAS'!E245</f>
        <v>24</v>
      </c>
      <c r="F246" s="136">
        <f>'PENGGABUNGAN AKTIVITAS'!F245</f>
        <v>195</v>
      </c>
      <c r="G246" s="137">
        <f t="shared" si="26"/>
        <v>4680</v>
      </c>
      <c r="H246" s="138">
        <f>(G246/$G$381)*'REKAP BTL'!$C$14</f>
        <v>204698955.74232566</v>
      </c>
      <c r="I246" s="136"/>
      <c r="J246" s="136"/>
      <c r="K246" s="136"/>
      <c r="L246" s="136"/>
      <c r="M246" s="136"/>
      <c r="N246" s="136"/>
      <c r="O246" s="136"/>
      <c r="P246" s="136"/>
      <c r="Q246" s="136"/>
      <c r="R246" s="136"/>
      <c r="S246" s="136"/>
      <c r="T246" s="136"/>
      <c r="U246" s="136"/>
      <c r="V246" s="136"/>
      <c r="W246" s="136"/>
      <c r="X246" s="136"/>
      <c r="Y246" s="136"/>
      <c r="Z246" s="139">
        <f t="shared" si="28"/>
        <v>3821935.6922398992</v>
      </c>
      <c r="AA246" s="139">
        <f t="shared" si="29"/>
        <v>3821935.6922398992</v>
      </c>
      <c r="AB246" s="139">
        <f t="shared" si="30"/>
        <v>3821935.6922398992</v>
      </c>
      <c r="AC246" s="139">
        <f t="shared" si="31"/>
        <v>3821935.6922398992</v>
      </c>
      <c r="AD246" s="136"/>
      <c r="AE246" s="136"/>
      <c r="AF246" s="136"/>
      <c r="AG246" s="136"/>
      <c r="AH246" s="136"/>
      <c r="AI246" s="136"/>
      <c r="AJ246" s="136"/>
      <c r="AK246" s="136"/>
      <c r="AL246" s="119">
        <f t="shared" si="27"/>
        <v>15287742.768959597</v>
      </c>
      <c r="AM246" s="119">
        <f t="shared" si="32"/>
        <v>318494.6410199916</v>
      </c>
      <c r="AN246" s="145"/>
      <c r="AO246" s="145"/>
      <c r="AP246" s="145"/>
      <c r="AQ246" s="145"/>
      <c r="AR246" s="145"/>
      <c r="AS246" s="145"/>
      <c r="AT246" s="145"/>
      <c r="AU246" s="145"/>
      <c r="AV246" s="145"/>
      <c r="AW246" s="145"/>
      <c r="AX246" s="145"/>
      <c r="AY246" s="145"/>
      <c r="AZ246" s="145"/>
      <c r="BA246" s="145"/>
      <c r="BB246" s="145"/>
      <c r="BC246" s="145"/>
      <c r="BD246" s="145"/>
      <c r="BE246" s="145"/>
      <c r="BF246" s="145"/>
      <c r="BG246" s="145"/>
      <c r="BH246" s="145"/>
      <c r="BI246" s="145"/>
      <c r="BJ246" s="145"/>
      <c r="BK246" s="145"/>
      <c r="BL246" s="145"/>
      <c r="BM246" s="145"/>
      <c r="BN246" s="145"/>
      <c r="BO246" s="145"/>
      <c r="BP246" s="145"/>
      <c r="BQ246" s="145"/>
      <c r="BR246" s="145"/>
      <c r="BS246" s="145"/>
      <c r="BT246" s="145"/>
      <c r="BU246" s="145"/>
      <c r="BV246" s="145"/>
      <c r="BW246" s="145"/>
      <c r="BX246" s="145"/>
      <c r="BY246" s="145"/>
      <c r="BZ246" s="145"/>
      <c r="CA246" s="145"/>
      <c r="CB246" s="145"/>
      <c r="CC246" s="145"/>
      <c r="CD246" s="145"/>
      <c r="CE246" s="145"/>
      <c r="CF246" s="145"/>
      <c r="CG246" s="145"/>
      <c r="CH246" s="145"/>
      <c r="CI246" s="145"/>
      <c r="CJ246" s="145"/>
      <c r="CK246" s="145"/>
    </row>
    <row r="247" spans="1:89" s="140" customFormat="1">
      <c r="A247" s="136">
        <f>'PENGGABUNGAN AKTIVITAS'!A246</f>
        <v>244</v>
      </c>
      <c r="B247" s="136" t="str">
        <f>'PENGGABUNGAN AKTIVITAS'!B246</f>
        <v>[5] Kuliah Biostatistik</v>
      </c>
      <c r="C247" s="136" t="str">
        <f>'PENGGABUNGAN AKTIVITAS'!C246</f>
        <v>P216</v>
      </c>
      <c r="D247" s="136" t="str">
        <f>'PENGGABUNGAN AKTIVITAS'!D246</f>
        <v>UA5</v>
      </c>
      <c r="E247" s="136">
        <f>'PENGGABUNGAN AKTIVITAS'!E246</f>
        <v>24</v>
      </c>
      <c r="F247" s="136">
        <f>'PENGGABUNGAN AKTIVITAS'!F246</f>
        <v>195</v>
      </c>
      <c r="G247" s="137">
        <f t="shared" si="26"/>
        <v>4680</v>
      </c>
      <c r="H247" s="138">
        <f>(G247/$G$381)*'REKAP BTL'!$C$14</f>
        <v>204698955.74232566</v>
      </c>
      <c r="I247" s="136"/>
      <c r="J247" s="136"/>
      <c r="K247" s="136"/>
      <c r="L247" s="136"/>
      <c r="M247" s="136"/>
      <c r="N247" s="136"/>
      <c r="O247" s="136"/>
      <c r="P247" s="136"/>
      <c r="Q247" s="136"/>
      <c r="R247" s="136"/>
      <c r="S247" s="136"/>
      <c r="T247" s="136"/>
      <c r="U247" s="136"/>
      <c r="V247" s="136"/>
      <c r="W247" s="136"/>
      <c r="X247" s="136"/>
      <c r="Y247" s="136"/>
      <c r="Z247" s="139">
        <f t="shared" si="28"/>
        <v>3821935.6922398992</v>
      </c>
      <c r="AA247" s="139">
        <f t="shared" si="29"/>
        <v>3821935.6922398992</v>
      </c>
      <c r="AB247" s="139">
        <f t="shared" si="30"/>
        <v>3821935.6922398992</v>
      </c>
      <c r="AC247" s="139">
        <f t="shared" si="31"/>
        <v>3821935.6922398992</v>
      </c>
      <c r="AD247" s="136"/>
      <c r="AE247" s="136"/>
      <c r="AF247" s="136"/>
      <c r="AG247" s="136"/>
      <c r="AH247" s="136"/>
      <c r="AI247" s="136"/>
      <c r="AJ247" s="136"/>
      <c r="AK247" s="136"/>
      <c r="AL247" s="119">
        <f t="shared" si="27"/>
        <v>15287742.768959597</v>
      </c>
      <c r="AM247" s="119">
        <f t="shared" si="32"/>
        <v>318494.6410199916</v>
      </c>
      <c r="AN247" s="145"/>
      <c r="AO247" s="145"/>
      <c r="AP247" s="145"/>
      <c r="AQ247" s="145"/>
      <c r="AR247" s="145"/>
      <c r="AS247" s="145"/>
      <c r="AT247" s="145"/>
      <c r="AU247" s="145"/>
      <c r="AV247" s="145"/>
      <c r="AW247" s="145"/>
      <c r="AX247" s="145"/>
      <c r="AY247" s="145"/>
      <c r="AZ247" s="145"/>
      <c r="BA247" s="145"/>
      <c r="BB247" s="145"/>
      <c r="BC247" s="145"/>
      <c r="BD247" s="145"/>
      <c r="BE247" s="145"/>
      <c r="BF247" s="145"/>
      <c r="BG247" s="145"/>
      <c r="BH247" s="145"/>
      <c r="BI247" s="145"/>
      <c r="BJ247" s="145"/>
      <c r="BK247" s="145"/>
      <c r="BL247" s="145"/>
      <c r="BM247" s="145"/>
      <c r="BN247" s="145"/>
      <c r="BO247" s="145"/>
      <c r="BP247" s="145"/>
      <c r="BQ247" s="145"/>
      <c r="BR247" s="145"/>
      <c r="BS247" s="145"/>
      <c r="BT247" s="145"/>
      <c r="BU247" s="145"/>
      <c r="BV247" s="145"/>
      <c r="BW247" s="145"/>
      <c r="BX247" s="145"/>
      <c r="BY247" s="145"/>
      <c r="BZ247" s="145"/>
      <c r="CA247" s="145"/>
      <c r="CB247" s="145"/>
      <c r="CC247" s="145"/>
      <c r="CD247" s="145"/>
      <c r="CE247" s="145"/>
      <c r="CF247" s="145"/>
      <c r="CG247" s="145"/>
      <c r="CH247" s="145"/>
      <c r="CI247" s="145"/>
      <c r="CJ247" s="145"/>
      <c r="CK247" s="145"/>
    </row>
    <row r="248" spans="1:89" s="140" customFormat="1">
      <c r="A248" s="136">
        <f>'PENGGABUNGAN AKTIVITAS'!A247</f>
        <v>245</v>
      </c>
      <c r="B248" s="136" t="str">
        <f>'PENGGABUNGAN AKTIVITAS'!B247</f>
        <v>[5] Tramed Leopoldd dan DJJ</v>
      </c>
      <c r="C248" s="136" t="str">
        <f>'PENGGABUNGAN AKTIVITAS'!C247</f>
        <v>P217</v>
      </c>
      <c r="D248" s="136" t="str">
        <f>'PENGGABUNGAN AKTIVITAS'!D247</f>
        <v>UA5</v>
      </c>
      <c r="E248" s="136">
        <f>'PENGGABUNGAN AKTIVITAS'!E247</f>
        <v>3</v>
      </c>
      <c r="F248" s="136">
        <f>'PENGGABUNGAN AKTIVITAS'!F247</f>
        <v>195</v>
      </c>
      <c r="G248" s="137">
        <f t="shared" si="26"/>
        <v>585</v>
      </c>
      <c r="H248" s="138">
        <f>(G248/$G$381)*'REKAP BTL'!$C$14</f>
        <v>25587369.467790708</v>
      </c>
      <c r="I248" s="136"/>
      <c r="J248" s="136"/>
      <c r="K248" s="136"/>
      <c r="L248" s="136"/>
      <c r="M248" s="136"/>
      <c r="N248" s="136"/>
      <c r="O248" s="136"/>
      <c r="P248" s="136"/>
      <c r="Q248" s="136"/>
      <c r="R248" s="136"/>
      <c r="S248" s="136"/>
      <c r="T248" s="136"/>
      <c r="U248" s="136"/>
      <c r="V248" s="136"/>
      <c r="W248" s="136"/>
      <c r="X248" s="136"/>
      <c r="Y248" s="136"/>
      <c r="Z248" s="139">
        <f t="shared" si="28"/>
        <v>477741.9615299874</v>
      </c>
      <c r="AA248" s="139">
        <f t="shared" si="29"/>
        <v>477741.9615299874</v>
      </c>
      <c r="AB248" s="139">
        <f t="shared" si="30"/>
        <v>477741.9615299874</v>
      </c>
      <c r="AC248" s="139">
        <f t="shared" si="31"/>
        <v>477741.9615299874</v>
      </c>
      <c r="AD248" s="136"/>
      <c r="AE248" s="136"/>
      <c r="AF248" s="136"/>
      <c r="AG248" s="136"/>
      <c r="AH248" s="136"/>
      <c r="AI248" s="136"/>
      <c r="AJ248" s="136"/>
      <c r="AK248" s="136"/>
      <c r="AL248" s="119">
        <f t="shared" si="27"/>
        <v>1910967.8461199496</v>
      </c>
      <c r="AM248" s="119">
        <f t="shared" si="32"/>
        <v>39811.83012749895</v>
      </c>
      <c r="AN248" s="145"/>
      <c r="AO248" s="145"/>
      <c r="AP248" s="145"/>
      <c r="AQ248" s="145"/>
      <c r="AR248" s="145"/>
      <c r="AS248" s="145"/>
      <c r="AT248" s="145"/>
      <c r="AU248" s="145"/>
      <c r="AV248" s="145"/>
      <c r="AW248" s="145"/>
      <c r="AX248" s="145"/>
      <c r="AY248" s="145"/>
      <c r="AZ248" s="145"/>
      <c r="BA248" s="145"/>
      <c r="BB248" s="145"/>
      <c r="BC248" s="145"/>
      <c r="BD248" s="145"/>
      <c r="BE248" s="145"/>
      <c r="BF248" s="145"/>
      <c r="BG248" s="145"/>
      <c r="BH248" s="145"/>
      <c r="BI248" s="145"/>
      <c r="BJ248" s="145"/>
      <c r="BK248" s="145"/>
      <c r="BL248" s="145"/>
      <c r="BM248" s="145"/>
      <c r="BN248" s="145"/>
      <c r="BO248" s="145"/>
      <c r="BP248" s="145"/>
      <c r="BQ248" s="145"/>
      <c r="BR248" s="145"/>
      <c r="BS248" s="145"/>
      <c r="BT248" s="145"/>
      <c r="BU248" s="145"/>
      <c r="BV248" s="145"/>
      <c r="BW248" s="145"/>
      <c r="BX248" s="145"/>
      <c r="BY248" s="145"/>
      <c r="BZ248" s="145"/>
      <c r="CA248" s="145"/>
      <c r="CB248" s="145"/>
      <c r="CC248" s="145"/>
      <c r="CD248" s="145"/>
      <c r="CE248" s="145"/>
      <c r="CF248" s="145"/>
      <c r="CG248" s="145"/>
      <c r="CH248" s="145"/>
      <c r="CI248" s="145"/>
      <c r="CJ248" s="145"/>
      <c r="CK248" s="145"/>
    </row>
    <row r="249" spans="1:89" s="140" customFormat="1">
      <c r="A249" s="136">
        <f>'PENGGABUNGAN AKTIVITAS'!A248</f>
        <v>246</v>
      </c>
      <c r="B249" s="136" t="str">
        <f>'PENGGABUNGAN AKTIVITAS'!B248</f>
        <v>[5] Tramed VT dan Palpasi Bimanual</v>
      </c>
      <c r="C249" s="136" t="str">
        <f>'PENGGABUNGAN AKTIVITAS'!C248</f>
        <v>P218</v>
      </c>
      <c r="D249" s="136" t="str">
        <f>'PENGGABUNGAN AKTIVITAS'!D248</f>
        <v>UA5</v>
      </c>
      <c r="E249" s="136">
        <f>'PENGGABUNGAN AKTIVITAS'!E248</f>
        <v>3</v>
      </c>
      <c r="F249" s="136">
        <f>'PENGGABUNGAN AKTIVITAS'!F248</f>
        <v>195</v>
      </c>
      <c r="G249" s="137">
        <f t="shared" si="26"/>
        <v>585</v>
      </c>
      <c r="H249" s="138">
        <f>(G249/$G$381)*'REKAP BTL'!$C$14</f>
        <v>25587369.467790708</v>
      </c>
      <c r="I249" s="136"/>
      <c r="J249" s="136"/>
      <c r="K249" s="136"/>
      <c r="L249" s="136"/>
      <c r="M249" s="136"/>
      <c r="N249" s="136"/>
      <c r="O249" s="136"/>
      <c r="P249" s="136"/>
      <c r="Q249" s="136"/>
      <c r="R249" s="136"/>
      <c r="S249" s="136"/>
      <c r="T249" s="136"/>
      <c r="U249" s="136"/>
      <c r="V249" s="136"/>
      <c r="W249" s="136"/>
      <c r="X249" s="136"/>
      <c r="Y249" s="136"/>
      <c r="Z249" s="139">
        <f t="shared" si="28"/>
        <v>477741.9615299874</v>
      </c>
      <c r="AA249" s="139">
        <f t="shared" si="29"/>
        <v>477741.9615299874</v>
      </c>
      <c r="AB249" s="139">
        <f t="shared" si="30"/>
        <v>477741.9615299874</v>
      </c>
      <c r="AC249" s="139">
        <f t="shared" si="31"/>
        <v>477741.9615299874</v>
      </c>
      <c r="AD249" s="136"/>
      <c r="AE249" s="136"/>
      <c r="AF249" s="136"/>
      <c r="AG249" s="136"/>
      <c r="AH249" s="136"/>
      <c r="AI249" s="136"/>
      <c r="AJ249" s="136"/>
      <c r="AK249" s="136"/>
      <c r="AL249" s="119">
        <f t="shared" si="27"/>
        <v>1910967.8461199496</v>
      </c>
      <c r="AM249" s="119">
        <f t="shared" si="32"/>
        <v>39811.83012749895</v>
      </c>
      <c r="AN249" s="145"/>
      <c r="AO249" s="145"/>
      <c r="AP249" s="145"/>
      <c r="AQ249" s="145"/>
      <c r="AR249" s="145"/>
      <c r="AS249" s="145"/>
      <c r="AT249" s="145"/>
      <c r="AU249" s="145"/>
      <c r="AV249" s="145"/>
      <c r="AW249" s="145"/>
      <c r="AX249" s="145"/>
      <c r="AY249" s="145"/>
      <c r="AZ249" s="145"/>
      <c r="BA249" s="145"/>
      <c r="BB249" s="145"/>
      <c r="BC249" s="145"/>
      <c r="BD249" s="145"/>
      <c r="BE249" s="145"/>
      <c r="BF249" s="145"/>
      <c r="BG249" s="145"/>
      <c r="BH249" s="145"/>
      <c r="BI249" s="145"/>
      <c r="BJ249" s="145"/>
      <c r="BK249" s="145"/>
      <c r="BL249" s="145"/>
      <c r="BM249" s="145"/>
      <c r="BN249" s="145"/>
      <c r="BO249" s="145"/>
      <c r="BP249" s="145"/>
      <c r="BQ249" s="145"/>
      <c r="BR249" s="145"/>
      <c r="BS249" s="145"/>
      <c r="BT249" s="145"/>
      <c r="BU249" s="145"/>
      <c r="BV249" s="145"/>
      <c r="BW249" s="145"/>
      <c r="BX249" s="145"/>
      <c r="BY249" s="145"/>
      <c r="BZ249" s="145"/>
      <c r="CA249" s="145"/>
      <c r="CB249" s="145"/>
      <c r="CC249" s="145"/>
      <c r="CD249" s="145"/>
      <c r="CE249" s="145"/>
      <c r="CF249" s="145"/>
      <c r="CG249" s="145"/>
      <c r="CH249" s="145"/>
      <c r="CI249" s="145"/>
      <c r="CJ249" s="145"/>
      <c r="CK249" s="145"/>
    </row>
    <row r="250" spans="1:89" s="140" customFormat="1">
      <c r="A250" s="136">
        <f>'PENGGABUNGAN AKTIVITAS'!A249</f>
        <v>247</v>
      </c>
      <c r="B250" s="136" t="str">
        <f>'PENGGABUNGAN AKTIVITAS'!B249</f>
        <v>[5] Tramed Lepas Pasang Spekulum Vagina</v>
      </c>
      <c r="C250" s="136" t="str">
        <f>'PENGGABUNGAN AKTIVITAS'!C249</f>
        <v>P219</v>
      </c>
      <c r="D250" s="136" t="str">
        <f>'PENGGABUNGAN AKTIVITAS'!D249</f>
        <v>UA5</v>
      </c>
      <c r="E250" s="136">
        <f>'PENGGABUNGAN AKTIVITAS'!E249</f>
        <v>3</v>
      </c>
      <c r="F250" s="136">
        <f>'PENGGABUNGAN AKTIVITAS'!F249</f>
        <v>195</v>
      </c>
      <c r="G250" s="137">
        <f t="shared" si="26"/>
        <v>585</v>
      </c>
      <c r="H250" s="138">
        <f>(G250/$G$381)*'REKAP BTL'!$C$14</f>
        <v>25587369.467790708</v>
      </c>
      <c r="I250" s="136"/>
      <c r="J250" s="136"/>
      <c r="K250" s="136"/>
      <c r="L250" s="136"/>
      <c r="M250" s="136"/>
      <c r="N250" s="136"/>
      <c r="O250" s="136"/>
      <c r="P250" s="136"/>
      <c r="Q250" s="136"/>
      <c r="R250" s="136"/>
      <c r="S250" s="136"/>
      <c r="T250" s="136"/>
      <c r="U250" s="136"/>
      <c r="V250" s="136"/>
      <c r="W250" s="136"/>
      <c r="X250" s="136"/>
      <c r="Y250" s="136"/>
      <c r="Z250" s="139">
        <f t="shared" si="28"/>
        <v>477741.9615299874</v>
      </c>
      <c r="AA250" s="139">
        <f t="shared" si="29"/>
        <v>477741.9615299874</v>
      </c>
      <c r="AB250" s="139">
        <f t="shared" si="30"/>
        <v>477741.9615299874</v>
      </c>
      <c r="AC250" s="139">
        <f t="shared" si="31"/>
        <v>477741.9615299874</v>
      </c>
      <c r="AD250" s="136"/>
      <c r="AE250" s="136"/>
      <c r="AF250" s="136"/>
      <c r="AG250" s="136"/>
      <c r="AH250" s="136"/>
      <c r="AI250" s="136"/>
      <c r="AJ250" s="136"/>
      <c r="AK250" s="136"/>
      <c r="AL250" s="119">
        <f t="shared" si="27"/>
        <v>1910967.8461199496</v>
      </c>
      <c r="AM250" s="119">
        <f t="shared" si="32"/>
        <v>39811.83012749895</v>
      </c>
      <c r="AN250" s="145"/>
      <c r="AO250" s="145"/>
      <c r="AP250" s="145"/>
      <c r="AQ250" s="145"/>
      <c r="AR250" s="145"/>
      <c r="AS250" s="145"/>
      <c r="AT250" s="145"/>
      <c r="AU250" s="145"/>
      <c r="AV250" s="145"/>
      <c r="AW250" s="145"/>
      <c r="AX250" s="145"/>
      <c r="AY250" s="145"/>
      <c r="AZ250" s="145"/>
      <c r="BA250" s="145"/>
      <c r="BB250" s="145"/>
      <c r="BC250" s="145"/>
      <c r="BD250" s="145"/>
      <c r="BE250" s="145"/>
      <c r="BF250" s="145"/>
      <c r="BG250" s="145"/>
      <c r="BH250" s="145"/>
      <c r="BI250" s="145"/>
      <c r="BJ250" s="145"/>
      <c r="BK250" s="145"/>
      <c r="BL250" s="145"/>
      <c r="BM250" s="145"/>
      <c r="BN250" s="145"/>
      <c r="BO250" s="145"/>
      <c r="BP250" s="145"/>
      <c r="BQ250" s="145"/>
      <c r="BR250" s="145"/>
      <c r="BS250" s="145"/>
      <c r="BT250" s="145"/>
      <c r="BU250" s="145"/>
      <c r="BV250" s="145"/>
      <c r="BW250" s="145"/>
      <c r="BX250" s="145"/>
      <c r="BY250" s="145"/>
      <c r="BZ250" s="145"/>
      <c r="CA250" s="145"/>
      <c r="CB250" s="145"/>
      <c r="CC250" s="145"/>
      <c r="CD250" s="145"/>
      <c r="CE250" s="145"/>
      <c r="CF250" s="145"/>
      <c r="CG250" s="145"/>
      <c r="CH250" s="145"/>
      <c r="CI250" s="145"/>
      <c r="CJ250" s="145"/>
      <c r="CK250" s="145"/>
    </row>
    <row r="251" spans="1:89" s="140" customFormat="1">
      <c r="A251" s="136">
        <f>'PENGGABUNGAN AKTIVITAS'!A250</f>
        <v>248</v>
      </c>
      <c r="B251" s="136" t="str">
        <f>'PENGGABUNGAN AKTIVITAS'!B250</f>
        <v>[5] Tramed Swab Vagina</v>
      </c>
      <c r="C251" s="136" t="str">
        <f>'PENGGABUNGAN AKTIVITAS'!C250</f>
        <v>P220</v>
      </c>
      <c r="D251" s="136" t="str">
        <f>'PENGGABUNGAN AKTIVITAS'!D250</f>
        <v>UA5</v>
      </c>
      <c r="E251" s="136">
        <f>'PENGGABUNGAN AKTIVITAS'!E250</f>
        <v>3</v>
      </c>
      <c r="F251" s="136">
        <f>'PENGGABUNGAN AKTIVITAS'!F250</f>
        <v>195</v>
      </c>
      <c r="G251" s="137">
        <f t="shared" si="26"/>
        <v>585</v>
      </c>
      <c r="H251" s="138">
        <f>(G251/$G$381)*'REKAP BTL'!$C$14</f>
        <v>25587369.467790708</v>
      </c>
      <c r="I251" s="136"/>
      <c r="J251" s="136"/>
      <c r="K251" s="136"/>
      <c r="L251" s="136"/>
      <c r="M251" s="136"/>
      <c r="N251" s="136"/>
      <c r="O251" s="136"/>
      <c r="P251" s="136"/>
      <c r="Q251" s="136"/>
      <c r="R251" s="136"/>
      <c r="S251" s="136"/>
      <c r="T251" s="136"/>
      <c r="U251" s="136"/>
      <c r="V251" s="136"/>
      <c r="W251" s="136"/>
      <c r="X251" s="136"/>
      <c r="Y251" s="136"/>
      <c r="Z251" s="139">
        <f t="shared" si="28"/>
        <v>477741.9615299874</v>
      </c>
      <c r="AA251" s="139">
        <f t="shared" si="29"/>
        <v>477741.9615299874</v>
      </c>
      <c r="AB251" s="139">
        <f t="shared" si="30"/>
        <v>477741.9615299874</v>
      </c>
      <c r="AC251" s="139">
        <f t="shared" si="31"/>
        <v>477741.9615299874</v>
      </c>
      <c r="AD251" s="136"/>
      <c r="AE251" s="136"/>
      <c r="AF251" s="136"/>
      <c r="AG251" s="136"/>
      <c r="AH251" s="136"/>
      <c r="AI251" s="136"/>
      <c r="AJ251" s="136"/>
      <c r="AK251" s="136"/>
      <c r="AL251" s="119">
        <f t="shared" si="27"/>
        <v>1910967.8461199496</v>
      </c>
      <c r="AM251" s="119">
        <f t="shared" si="32"/>
        <v>39811.83012749895</v>
      </c>
      <c r="AN251" s="145"/>
      <c r="AO251" s="145"/>
      <c r="AP251" s="145"/>
      <c r="AQ251" s="145"/>
      <c r="AR251" s="145"/>
      <c r="AS251" s="145"/>
      <c r="AT251" s="145"/>
      <c r="AU251" s="145"/>
      <c r="AV251" s="145"/>
      <c r="AW251" s="145"/>
      <c r="AX251" s="145"/>
      <c r="AY251" s="145"/>
      <c r="AZ251" s="145"/>
      <c r="BA251" s="145"/>
      <c r="BB251" s="145"/>
      <c r="BC251" s="145"/>
      <c r="BD251" s="145"/>
      <c r="BE251" s="145"/>
      <c r="BF251" s="145"/>
      <c r="BG251" s="145"/>
      <c r="BH251" s="145"/>
      <c r="BI251" s="145"/>
      <c r="BJ251" s="145"/>
      <c r="BK251" s="145"/>
      <c r="BL251" s="145"/>
      <c r="BM251" s="145"/>
      <c r="BN251" s="145"/>
      <c r="BO251" s="145"/>
      <c r="BP251" s="145"/>
      <c r="BQ251" s="145"/>
      <c r="BR251" s="145"/>
      <c r="BS251" s="145"/>
      <c r="BT251" s="145"/>
      <c r="BU251" s="145"/>
      <c r="BV251" s="145"/>
      <c r="BW251" s="145"/>
      <c r="BX251" s="145"/>
      <c r="BY251" s="145"/>
      <c r="BZ251" s="145"/>
      <c r="CA251" s="145"/>
      <c r="CB251" s="145"/>
      <c r="CC251" s="145"/>
      <c r="CD251" s="145"/>
      <c r="CE251" s="145"/>
      <c r="CF251" s="145"/>
      <c r="CG251" s="145"/>
      <c r="CH251" s="145"/>
      <c r="CI251" s="145"/>
      <c r="CJ251" s="145"/>
      <c r="CK251" s="145"/>
    </row>
    <row r="252" spans="1:89" s="140" customFormat="1">
      <c r="A252" s="136">
        <f>'PENGGABUNGAN AKTIVITAS'!A251</f>
        <v>249</v>
      </c>
      <c r="B252" s="136" t="str">
        <f>'PENGGABUNGAN AKTIVITAS'!B251</f>
        <v>[5] Tramed Iva dan Paps Smear</v>
      </c>
      <c r="C252" s="136" t="str">
        <f>'PENGGABUNGAN AKTIVITAS'!C251</f>
        <v>P221</v>
      </c>
      <c r="D252" s="136" t="str">
        <f>'PENGGABUNGAN AKTIVITAS'!D251</f>
        <v>UA5</v>
      </c>
      <c r="E252" s="136">
        <f>'PENGGABUNGAN AKTIVITAS'!E251</f>
        <v>3</v>
      </c>
      <c r="F252" s="136">
        <f>'PENGGABUNGAN AKTIVITAS'!F251</f>
        <v>195</v>
      </c>
      <c r="G252" s="137">
        <f t="shared" si="26"/>
        <v>585</v>
      </c>
      <c r="H252" s="138">
        <f>(G252/$G$381)*'REKAP BTL'!$C$14</f>
        <v>25587369.467790708</v>
      </c>
      <c r="I252" s="136"/>
      <c r="J252" s="136"/>
      <c r="K252" s="136"/>
      <c r="L252" s="136"/>
      <c r="M252" s="136"/>
      <c r="N252" s="136"/>
      <c r="O252" s="136"/>
      <c r="P252" s="136"/>
      <c r="Q252" s="136"/>
      <c r="R252" s="136"/>
      <c r="S252" s="136"/>
      <c r="T252" s="136"/>
      <c r="U252" s="136"/>
      <c r="V252" s="136"/>
      <c r="W252" s="136"/>
      <c r="X252" s="136"/>
      <c r="Y252" s="136"/>
      <c r="Z252" s="139">
        <f t="shared" si="28"/>
        <v>477741.9615299874</v>
      </c>
      <c r="AA252" s="139">
        <f t="shared" si="29"/>
        <v>477741.9615299874</v>
      </c>
      <c r="AB252" s="139">
        <f t="shared" si="30"/>
        <v>477741.9615299874</v>
      </c>
      <c r="AC252" s="139">
        <f t="shared" si="31"/>
        <v>477741.9615299874</v>
      </c>
      <c r="AD252" s="136"/>
      <c r="AE252" s="136"/>
      <c r="AF252" s="136"/>
      <c r="AG252" s="136"/>
      <c r="AH252" s="136"/>
      <c r="AI252" s="136"/>
      <c r="AJ252" s="136"/>
      <c r="AK252" s="136"/>
      <c r="AL252" s="119">
        <f t="shared" si="27"/>
        <v>1910967.8461199496</v>
      </c>
      <c r="AM252" s="119">
        <f t="shared" si="32"/>
        <v>39811.83012749895</v>
      </c>
      <c r="AN252" s="145"/>
      <c r="AO252" s="145"/>
      <c r="AP252" s="145"/>
      <c r="AQ252" s="145"/>
      <c r="AR252" s="145"/>
      <c r="AS252" s="145"/>
      <c r="AT252" s="145"/>
      <c r="AU252" s="145"/>
      <c r="AV252" s="145"/>
      <c r="AW252" s="145"/>
      <c r="AX252" s="145"/>
      <c r="AY252" s="145"/>
      <c r="AZ252" s="145"/>
      <c r="BA252" s="145"/>
      <c r="BB252" s="145"/>
      <c r="BC252" s="145"/>
      <c r="BD252" s="145"/>
      <c r="BE252" s="145"/>
      <c r="BF252" s="145"/>
      <c r="BG252" s="145"/>
      <c r="BH252" s="145"/>
      <c r="BI252" s="145"/>
      <c r="BJ252" s="145"/>
      <c r="BK252" s="145"/>
      <c r="BL252" s="145"/>
      <c r="BM252" s="145"/>
      <c r="BN252" s="145"/>
      <c r="BO252" s="145"/>
      <c r="BP252" s="145"/>
      <c r="BQ252" s="145"/>
      <c r="BR252" s="145"/>
      <c r="BS252" s="145"/>
      <c r="BT252" s="145"/>
      <c r="BU252" s="145"/>
      <c r="BV252" s="145"/>
      <c r="BW252" s="145"/>
      <c r="BX252" s="145"/>
      <c r="BY252" s="145"/>
      <c r="BZ252" s="145"/>
      <c r="CA252" s="145"/>
      <c r="CB252" s="145"/>
      <c r="CC252" s="145"/>
      <c r="CD252" s="145"/>
      <c r="CE252" s="145"/>
      <c r="CF252" s="145"/>
      <c r="CG252" s="145"/>
      <c r="CH252" s="145"/>
      <c r="CI252" s="145"/>
      <c r="CJ252" s="145"/>
      <c r="CK252" s="145"/>
    </row>
    <row r="253" spans="1:89" s="140" customFormat="1">
      <c r="A253" s="136">
        <f>'PENGGABUNGAN AKTIVITAS'!A252</f>
        <v>250</v>
      </c>
      <c r="B253" s="136" t="str">
        <f>'PENGGABUNGAN AKTIVITAS'!B252</f>
        <v>[5] Tramed DP Uro</v>
      </c>
      <c r="C253" s="136" t="str">
        <f>'PENGGABUNGAN AKTIVITAS'!C252</f>
        <v>P222</v>
      </c>
      <c r="D253" s="136" t="str">
        <f>'PENGGABUNGAN AKTIVITAS'!D252</f>
        <v>UA5</v>
      </c>
      <c r="E253" s="136">
        <f>'PENGGABUNGAN AKTIVITAS'!E252</f>
        <v>3</v>
      </c>
      <c r="F253" s="136">
        <f>'PENGGABUNGAN AKTIVITAS'!F252</f>
        <v>195</v>
      </c>
      <c r="G253" s="137">
        <f t="shared" si="26"/>
        <v>585</v>
      </c>
      <c r="H253" s="138">
        <f>(G253/$G$381)*'REKAP BTL'!$C$14</f>
        <v>25587369.467790708</v>
      </c>
      <c r="I253" s="136"/>
      <c r="J253" s="136"/>
      <c r="K253" s="136"/>
      <c r="L253" s="136"/>
      <c r="M253" s="136"/>
      <c r="N253" s="136"/>
      <c r="O253" s="136"/>
      <c r="P253" s="136"/>
      <c r="Q253" s="136"/>
      <c r="R253" s="136"/>
      <c r="S253" s="136"/>
      <c r="T253" s="136"/>
      <c r="U253" s="136"/>
      <c r="V253" s="136"/>
      <c r="W253" s="136"/>
      <c r="X253" s="136"/>
      <c r="Y253" s="136"/>
      <c r="Z253" s="139">
        <f t="shared" si="28"/>
        <v>477741.9615299874</v>
      </c>
      <c r="AA253" s="139">
        <f t="shared" si="29"/>
        <v>477741.9615299874</v>
      </c>
      <c r="AB253" s="139">
        <f t="shared" si="30"/>
        <v>477741.9615299874</v>
      </c>
      <c r="AC253" s="139">
        <f t="shared" si="31"/>
        <v>477741.9615299874</v>
      </c>
      <c r="AD253" s="136"/>
      <c r="AE253" s="136"/>
      <c r="AF253" s="136"/>
      <c r="AG253" s="136"/>
      <c r="AH253" s="136"/>
      <c r="AI253" s="136"/>
      <c r="AJ253" s="136"/>
      <c r="AK253" s="136"/>
      <c r="AL253" s="119">
        <f t="shared" si="27"/>
        <v>1910967.8461199496</v>
      </c>
      <c r="AM253" s="119">
        <f t="shared" si="32"/>
        <v>39811.83012749895</v>
      </c>
      <c r="AN253" s="145"/>
      <c r="AO253" s="145"/>
      <c r="AP253" s="145"/>
      <c r="AQ253" s="145"/>
      <c r="AR253" s="145"/>
      <c r="AS253" s="145"/>
      <c r="AT253" s="145"/>
      <c r="AU253" s="145"/>
      <c r="AV253" s="145"/>
      <c r="AW253" s="145"/>
      <c r="AX253" s="145"/>
      <c r="AY253" s="145"/>
      <c r="AZ253" s="145"/>
      <c r="BA253" s="145"/>
      <c r="BB253" s="145"/>
      <c r="BC253" s="145"/>
      <c r="BD253" s="145"/>
      <c r="BE253" s="145"/>
      <c r="BF253" s="145"/>
      <c r="BG253" s="145"/>
      <c r="BH253" s="145"/>
      <c r="BI253" s="145"/>
      <c r="BJ253" s="145"/>
      <c r="BK253" s="145"/>
      <c r="BL253" s="145"/>
      <c r="BM253" s="145"/>
      <c r="BN253" s="145"/>
      <c r="BO253" s="145"/>
      <c r="BP253" s="145"/>
      <c r="BQ253" s="145"/>
      <c r="BR253" s="145"/>
      <c r="BS253" s="145"/>
      <c r="BT253" s="145"/>
      <c r="BU253" s="145"/>
      <c r="BV253" s="145"/>
      <c r="BW253" s="145"/>
      <c r="BX253" s="145"/>
      <c r="BY253" s="145"/>
      <c r="BZ253" s="145"/>
      <c r="CA253" s="145"/>
      <c r="CB253" s="145"/>
      <c r="CC253" s="145"/>
      <c r="CD253" s="145"/>
      <c r="CE253" s="145"/>
      <c r="CF253" s="145"/>
      <c r="CG253" s="145"/>
      <c r="CH253" s="145"/>
      <c r="CI253" s="145"/>
      <c r="CJ253" s="145"/>
      <c r="CK253" s="145"/>
    </row>
    <row r="254" spans="1:89" s="140" customFormat="1">
      <c r="A254" s="136">
        <f>'PENGGABUNGAN AKTIVITAS'!A253</f>
        <v>251</v>
      </c>
      <c r="B254" s="136" t="str">
        <f>'PENGGABUNGAN AKTIVITAS'!B253</f>
        <v>[5] Tramed Pemeriksaan Prostat</v>
      </c>
      <c r="C254" s="136" t="str">
        <f>'PENGGABUNGAN AKTIVITAS'!C253</f>
        <v>P223</v>
      </c>
      <c r="D254" s="136" t="str">
        <f>'PENGGABUNGAN AKTIVITAS'!D253</f>
        <v>UA5</v>
      </c>
      <c r="E254" s="136">
        <f>'PENGGABUNGAN AKTIVITAS'!E253</f>
        <v>3</v>
      </c>
      <c r="F254" s="136">
        <f>'PENGGABUNGAN AKTIVITAS'!F253</f>
        <v>195</v>
      </c>
      <c r="G254" s="137">
        <f t="shared" si="26"/>
        <v>585</v>
      </c>
      <c r="H254" s="138">
        <f>(G254/$G$381)*'REKAP BTL'!$C$14</f>
        <v>25587369.467790708</v>
      </c>
      <c r="I254" s="136"/>
      <c r="J254" s="136"/>
      <c r="K254" s="136"/>
      <c r="L254" s="136"/>
      <c r="M254" s="136"/>
      <c r="N254" s="136"/>
      <c r="O254" s="136"/>
      <c r="P254" s="136"/>
      <c r="Q254" s="136"/>
      <c r="R254" s="136"/>
      <c r="S254" s="136"/>
      <c r="T254" s="136"/>
      <c r="U254" s="136"/>
      <c r="V254" s="136"/>
      <c r="W254" s="136"/>
      <c r="X254" s="136"/>
      <c r="Y254" s="136"/>
      <c r="Z254" s="139">
        <f t="shared" si="28"/>
        <v>477741.9615299874</v>
      </c>
      <c r="AA254" s="139">
        <f t="shared" si="29"/>
        <v>477741.9615299874</v>
      </c>
      <c r="AB254" s="139">
        <f t="shared" si="30"/>
        <v>477741.9615299874</v>
      </c>
      <c r="AC254" s="139">
        <f t="shared" si="31"/>
        <v>477741.9615299874</v>
      </c>
      <c r="AD254" s="136"/>
      <c r="AE254" s="136"/>
      <c r="AF254" s="136"/>
      <c r="AG254" s="136"/>
      <c r="AH254" s="136"/>
      <c r="AI254" s="136"/>
      <c r="AJ254" s="136"/>
      <c r="AK254" s="136"/>
      <c r="AL254" s="119">
        <f t="shared" si="27"/>
        <v>1910967.8461199496</v>
      </c>
      <c r="AM254" s="119">
        <f t="shared" si="32"/>
        <v>39811.83012749895</v>
      </c>
      <c r="AN254" s="145"/>
      <c r="AO254" s="145"/>
      <c r="AP254" s="145"/>
      <c r="AQ254" s="145"/>
      <c r="AR254" s="145"/>
      <c r="AS254" s="145"/>
      <c r="AT254" s="145"/>
      <c r="AU254" s="145"/>
      <c r="AV254" s="145"/>
      <c r="AW254" s="145"/>
      <c r="AX254" s="145"/>
      <c r="AY254" s="145"/>
      <c r="AZ254" s="145"/>
      <c r="BA254" s="145"/>
      <c r="BB254" s="145"/>
      <c r="BC254" s="145"/>
      <c r="BD254" s="145"/>
      <c r="BE254" s="145"/>
      <c r="BF254" s="145"/>
      <c r="BG254" s="145"/>
      <c r="BH254" s="145"/>
      <c r="BI254" s="145"/>
      <c r="BJ254" s="145"/>
      <c r="BK254" s="145"/>
      <c r="BL254" s="145"/>
      <c r="BM254" s="145"/>
      <c r="BN254" s="145"/>
      <c r="BO254" s="145"/>
      <c r="BP254" s="145"/>
      <c r="BQ254" s="145"/>
      <c r="BR254" s="145"/>
      <c r="BS254" s="145"/>
      <c r="BT254" s="145"/>
      <c r="BU254" s="145"/>
      <c r="BV254" s="145"/>
      <c r="BW254" s="145"/>
      <c r="BX254" s="145"/>
      <c r="BY254" s="145"/>
      <c r="BZ254" s="145"/>
      <c r="CA254" s="145"/>
      <c r="CB254" s="145"/>
      <c r="CC254" s="145"/>
      <c r="CD254" s="145"/>
      <c r="CE254" s="145"/>
      <c r="CF254" s="145"/>
      <c r="CG254" s="145"/>
      <c r="CH254" s="145"/>
      <c r="CI254" s="145"/>
      <c r="CJ254" s="145"/>
      <c r="CK254" s="145"/>
    </row>
    <row r="255" spans="1:89" s="140" customFormat="1">
      <c r="A255" s="136">
        <f>'PENGGABUNGAN AKTIVITAS'!A254</f>
        <v>252</v>
      </c>
      <c r="B255" s="136" t="str">
        <f>'PENGGABUNGAN AKTIVITAS'!B254</f>
        <v>[5] Tramed Pasang Kateter</v>
      </c>
      <c r="C255" s="136" t="str">
        <f>'PENGGABUNGAN AKTIVITAS'!C254</f>
        <v>P224</v>
      </c>
      <c r="D255" s="136" t="str">
        <f>'PENGGABUNGAN AKTIVITAS'!D254</f>
        <v>UA5</v>
      </c>
      <c r="E255" s="136">
        <f>'PENGGABUNGAN AKTIVITAS'!E254</f>
        <v>3</v>
      </c>
      <c r="F255" s="136">
        <f>'PENGGABUNGAN AKTIVITAS'!F254</f>
        <v>195</v>
      </c>
      <c r="G255" s="137">
        <f t="shared" si="26"/>
        <v>585</v>
      </c>
      <c r="H255" s="138">
        <f>(G255/$G$381)*'REKAP BTL'!$C$14</f>
        <v>25587369.467790708</v>
      </c>
      <c r="I255" s="136"/>
      <c r="J255" s="136"/>
      <c r="K255" s="136"/>
      <c r="L255" s="136"/>
      <c r="M255" s="136"/>
      <c r="N255" s="136"/>
      <c r="O255" s="136"/>
      <c r="P255" s="136"/>
      <c r="Q255" s="136"/>
      <c r="R255" s="136"/>
      <c r="S255" s="136"/>
      <c r="T255" s="136"/>
      <c r="U255" s="136"/>
      <c r="V255" s="136"/>
      <c r="W255" s="136"/>
      <c r="X255" s="136"/>
      <c r="Y255" s="136"/>
      <c r="Z255" s="139">
        <f t="shared" si="28"/>
        <v>477741.9615299874</v>
      </c>
      <c r="AA255" s="139">
        <f t="shared" si="29"/>
        <v>477741.9615299874</v>
      </c>
      <c r="AB255" s="139">
        <f t="shared" si="30"/>
        <v>477741.9615299874</v>
      </c>
      <c r="AC255" s="139">
        <f t="shared" si="31"/>
        <v>477741.9615299874</v>
      </c>
      <c r="AD255" s="136"/>
      <c r="AE255" s="136"/>
      <c r="AF255" s="136"/>
      <c r="AG255" s="136"/>
      <c r="AH255" s="136"/>
      <c r="AI255" s="136"/>
      <c r="AJ255" s="136"/>
      <c r="AK255" s="136"/>
      <c r="AL255" s="119">
        <f t="shared" si="27"/>
        <v>1910967.8461199496</v>
      </c>
      <c r="AM255" s="119">
        <f t="shared" si="32"/>
        <v>39811.83012749895</v>
      </c>
      <c r="AN255" s="145"/>
      <c r="AO255" s="145"/>
      <c r="AP255" s="145"/>
      <c r="AQ255" s="145"/>
      <c r="AR255" s="145"/>
      <c r="AS255" s="145"/>
      <c r="AT255" s="145"/>
      <c r="AU255" s="145"/>
      <c r="AV255" s="145"/>
      <c r="AW255" s="145"/>
      <c r="AX255" s="145"/>
      <c r="AY255" s="145"/>
      <c r="AZ255" s="145"/>
      <c r="BA255" s="145"/>
      <c r="BB255" s="145"/>
      <c r="BC255" s="145"/>
      <c r="BD255" s="145"/>
      <c r="BE255" s="145"/>
      <c r="BF255" s="145"/>
      <c r="BG255" s="145"/>
      <c r="BH255" s="145"/>
      <c r="BI255" s="145"/>
      <c r="BJ255" s="145"/>
      <c r="BK255" s="145"/>
      <c r="BL255" s="145"/>
      <c r="BM255" s="145"/>
      <c r="BN255" s="145"/>
      <c r="BO255" s="145"/>
      <c r="BP255" s="145"/>
      <c r="BQ255" s="145"/>
      <c r="BR255" s="145"/>
      <c r="BS255" s="145"/>
      <c r="BT255" s="145"/>
      <c r="BU255" s="145"/>
      <c r="BV255" s="145"/>
      <c r="BW255" s="145"/>
      <c r="BX255" s="145"/>
      <c r="BY255" s="145"/>
      <c r="BZ255" s="145"/>
      <c r="CA255" s="145"/>
      <c r="CB255" s="145"/>
      <c r="CC255" s="145"/>
      <c r="CD255" s="145"/>
      <c r="CE255" s="145"/>
      <c r="CF255" s="145"/>
      <c r="CG255" s="145"/>
      <c r="CH255" s="145"/>
      <c r="CI255" s="145"/>
      <c r="CJ255" s="145"/>
      <c r="CK255" s="145"/>
    </row>
    <row r="256" spans="1:89" s="140" customFormat="1">
      <c r="A256" s="136">
        <f>'PENGGABUNGAN AKTIVITAS'!A255</f>
        <v>253</v>
      </c>
      <c r="B256" s="136" t="str">
        <f>'PENGGABUNGAN AKTIVITAS'!B255</f>
        <v>[5] Tramed IVP</v>
      </c>
      <c r="C256" s="136" t="str">
        <f>'PENGGABUNGAN AKTIVITAS'!C255</f>
        <v>P225</v>
      </c>
      <c r="D256" s="136" t="str">
        <f>'PENGGABUNGAN AKTIVITAS'!D255</f>
        <v>UA5</v>
      </c>
      <c r="E256" s="136">
        <f>'PENGGABUNGAN AKTIVITAS'!E255</f>
        <v>3</v>
      </c>
      <c r="F256" s="136">
        <f>'PENGGABUNGAN AKTIVITAS'!F255</f>
        <v>195</v>
      </c>
      <c r="G256" s="137">
        <f t="shared" si="26"/>
        <v>585</v>
      </c>
      <c r="H256" s="138">
        <f>(G256/$G$381)*'REKAP BTL'!$C$14</f>
        <v>25587369.467790708</v>
      </c>
      <c r="I256" s="136"/>
      <c r="J256" s="136"/>
      <c r="K256" s="136"/>
      <c r="L256" s="136"/>
      <c r="M256" s="136"/>
      <c r="N256" s="136"/>
      <c r="O256" s="136"/>
      <c r="P256" s="136"/>
      <c r="Q256" s="136"/>
      <c r="R256" s="136"/>
      <c r="S256" s="136"/>
      <c r="T256" s="136"/>
      <c r="U256" s="136"/>
      <c r="V256" s="136"/>
      <c r="W256" s="136"/>
      <c r="X256" s="136"/>
      <c r="Y256" s="136"/>
      <c r="Z256" s="139">
        <f t="shared" si="28"/>
        <v>477741.9615299874</v>
      </c>
      <c r="AA256" s="139">
        <f t="shared" si="29"/>
        <v>477741.9615299874</v>
      </c>
      <c r="AB256" s="139">
        <f t="shared" si="30"/>
        <v>477741.9615299874</v>
      </c>
      <c r="AC256" s="139">
        <f t="shared" si="31"/>
        <v>477741.9615299874</v>
      </c>
      <c r="AD256" s="136"/>
      <c r="AE256" s="136"/>
      <c r="AF256" s="136"/>
      <c r="AG256" s="136"/>
      <c r="AH256" s="136"/>
      <c r="AI256" s="136"/>
      <c r="AJ256" s="136"/>
      <c r="AK256" s="136"/>
      <c r="AL256" s="119">
        <f t="shared" si="27"/>
        <v>1910967.8461199496</v>
      </c>
      <c r="AM256" s="119">
        <f t="shared" si="32"/>
        <v>39811.83012749895</v>
      </c>
      <c r="AN256" s="145"/>
      <c r="AO256" s="145"/>
      <c r="AP256" s="145"/>
      <c r="AQ256" s="145"/>
      <c r="AR256" s="145"/>
      <c r="AS256" s="145"/>
      <c r="AT256" s="145"/>
      <c r="AU256" s="145"/>
      <c r="AV256" s="145"/>
      <c r="AW256" s="145"/>
      <c r="AX256" s="145"/>
      <c r="AY256" s="145"/>
      <c r="AZ256" s="145"/>
      <c r="BA256" s="145"/>
      <c r="BB256" s="145"/>
      <c r="BC256" s="145"/>
      <c r="BD256" s="145"/>
      <c r="BE256" s="145"/>
      <c r="BF256" s="145"/>
      <c r="BG256" s="145"/>
      <c r="BH256" s="145"/>
      <c r="BI256" s="145"/>
      <c r="BJ256" s="145"/>
      <c r="BK256" s="145"/>
      <c r="BL256" s="145"/>
      <c r="BM256" s="145"/>
      <c r="BN256" s="145"/>
      <c r="BO256" s="145"/>
      <c r="BP256" s="145"/>
      <c r="BQ256" s="145"/>
      <c r="BR256" s="145"/>
      <c r="BS256" s="145"/>
      <c r="BT256" s="145"/>
      <c r="BU256" s="145"/>
      <c r="BV256" s="145"/>
      <c r="BW256" s="145"/>
      <c r="BX256" s="145"/>
      <c r="BY256" s="145"/>
      <c r="BZ256" s="145"/>
      <c r="CA256" s="145"/>
      <c r="CB256" s="145"/>
      <c r="CC256" s="145"/>
      <c r="CD256" s="145"/>
      <c r="CE256" s="145"/>
      <c r="CF256" s="145"/>
      <c r="CG256" s="145"/>
      <c r="CH256" s="145"/>
      <c r="CI256" s="145"/>
      <c r="CJ256" s="145"/>
      <c r="CK256" s="145"/>
    </row>
    <row r="257" spans="1:89" s="140" customFormat="1">
      <c r="A257" s="136">
        <f>'PENGGABUNGAN AKTIVITAS'!A256</f>
        <v>254</v>
      </c>
      <c r="B257" s="136" t="str">
        <f>'PENGGABUNGAN AKTIVITAS'!B256</f>
        <v>[5] Tramed DP Abdomen dan Acites</v>
      </c>
      <c r="C257" s="136" t="str">
        <f>'PENGGABUNGAN AKTIVITAS'!C256</f>
        <v>P226</v>
      </c>
      <c r="D257" s="136" t="str">
        <f>'PENGGABUNGAN AKTIVITAS'!D256</f>
        <v>UA5</v>
      </c>
      <c r="E257" s="136">
        <f>'PENGGABUNGAN AKTIVITAS'!E256</f>
        <v>3</v>
      </c>
      <c r="F257" s="136">
        <f>'PENGGABUNGAN AKTIVITAS'!F256</f>
        <v>195</v>
      </c>
      <c r="G257" s="137">
        <f t="shared" si="26"/>
        <v>585</v>
      </c>
      <c r="H257" s="138">
        <f>(G257/$G$381)*'REKAP BTL'!$C$14</f>
        <v>25587369.467790708</v>
      </c>
      <c r="I257" s="136"/>
      <c r="J257" s="136"/>
      <c r="K257" s="136"/>
      <c r="L257" s="136"/>
      <c r="M257" s="136"/>
      <c r="N257" s="136"/>
      <c r="O257" s="136"/>
      <c r="P257" s="136"/>
      <c r="Q257" s="136"/>
      <c r="R257" s="136"/>
      <c r="S257" s="136"/>
      <c r="T257" s="136"/>
      <c r="U257" s="136"/>
      <c r="V257" s="136"/>
      <c r="W257" s="136"/>
      <c r="X257" s="136"/>
      <c r="Y257" s="136"/>
      <c r="Z257" s="139">
        <f t="shared" si="28"/>
        <v>477741.9615299874</v>
      </c>
      <c r="AA257" s="139">
        <f t="shared" si="29"/>
        <v>477741.9615299874</v>
      </c>
      <c r="AB257" s="139">
        <f t="shared" si="30"/>
        <v>477741.9615299874</v>
      </c>
      <c r="AC257" s="139">
        <f t="shared" si="31"/>
        <v>477741.9615299874</v>
      </c>
      <c r="AD257" s="136"/>
      <c r="AE257" s="136"/>
      <c r="AF257" s="136"/>
      <c r="AG257" s="136"/>
      <c r="AH257" s="136"/>
      <c r="AI257" s="136"/>
      <c r="AJ257" s="136"/>
      <c r="AK257" s="136"/>
      <c r="AL257" s="119">
        <f t="shared" si="27"/>
        <v>1910967.8461199496</v>
      </c>
      <c r="AM257" s="119">
        <f t="shared" si="32"/>
        <v>39811.83012749895</v>
      </c>
      <c r="AN257" s="145"/>
      <c r="AO257" s="145"/>
      <c r="AP257" s="145"/>
      <c r="AQ257" s="145"/>
      <c r="AR257" s="145"/>
      <c r="AS257" s="145"/>
      <c r="AT257" s="145"/>
      <c r="AU257" s="145"/>
      <c r="AV257" s="145"/>
      <c r="AW257" s="145"/>
      <c r="AX257" s="145"/>
      <c r="AY257" s="145"/>
      <c r="AZ257" s="145"/>
      <c r="BA257" s="145"/>
      <c r="BB257" s="145"/>
      <c r="BC257" s="145"/>
      <c r="BD257" s="145"/>
      <c r="BE257" s="145"/>
      <c r="BF257" s="145"/>
      <c r="BG257" s="145"/>
      <c r="BH257" s="145"/>
      <c r="BI257" s="145"/>
      <c r="BJ257" s="145"/>
      <c r="BK257" s="145"/>
      <c r="BL257" s="145"/>
      <c r="BM257" s="145"/>
      <c r="BN257" s="145"/>
      <c r="BO257" s="145"/>
      <c r="BP257" s="145"/>
      <c r="BQ257" s="145"/>
      <c r="BR257" s="145"/>
      <c r="BS257" s="145"/>
      <c r="BT257" s="145"/>
      <c r="BU257" s="145"/>
      <c r="BV257" s="145"/>
      <c r="BW257" s="145"/>
      <c r="BX257" s="145"/>
      <c r="BY257" s="145"/>
      <c r="BZ257" s="145"/>
      <c r="CA257" s="145"/>
      <c r="CB257" s="145"/>
      <c r="CC257" s="145"/>
      <c r="CD257" s="145"/>
      <c r="CE257" s="145"/>
      <c r="CF257" s="145"/>
      <c r="CG257" s="145"/>
      <c r="CH257" s="145"/>
      <c r="CI257" s="145"/>
      <c r="CJ257" s="145"/>
      <c r="CK257" s="145"/>
    </row>
    <row r="258" spans="1:89" s="140" customFormat="1">
      <c r="A258" s="136">
        <f>'PENGGABUNGAN AKTIVITAS'!A257</f>
        <v>255</v>
      </c>
      <c r="B258" s="136" t="str">
        <f>'PENGGABUNGAN AKTIVITAS'!B257</f>
        <v>[5] Tramed Foto Polos Abdomen</v>
      </c>
      <c r="C258" s="136" t="str">
        <f>'PENGGABUNGAN AKTIVITAS'!C257</f>
        <v>P227</v>
      </c>
      <c r="D258" s="136" t="str">
        <f>'PENGGABUNGAN AKTIVITAS'!D257</f>
        <v>UA5</v>
      </c>
      <c r="E258" s="136">
        <f>'PENGGABUNGAN AKTIVITAS'!E257</f>
        <v>3</v>
      </c>
      <c r="F258" s="136">
        <f>'PENGGABUNGAN AKTIVITAS'!F257</f>
        <v>195</v>
      </c>
      <c r="G258" s="137">
        <f t="shared" si="26"/>
        <v>585</v>
      </c>
      <c r="H258" s="138">
        <f>(G258/$G$381)*'REKAP BTL'!$C$14</f>
        <v>25587369.467790708</v>
      </c>
      <c r="I258" s="136"/>
      <c r="J258" s="136"/>
      <c r="K258" s="136"/>
      <c r="L258" s="136"/>
      <c r="M258" s="136"/>
      <c r="N258" s="136"/>
      <c r="O258" s="136"/>
      <c r="P258" s="136"/>
      <c r="Q258" s="136"/>
      <c r="R258" s="136"/>
      <c r="S258" s="136"/>
      <c r="T258" s="136"/>
      <c r="U258" s="136"/>
      <c r="V258" s="136"/>
      <c r="W258" s="136"/>
      <c r="X258" s="136"/>
      <c r="Y258" s="136"/>
      <c r="Z258" s="139">
        <f t="shared" si="28"/>
        <v>477741.9615299874</v>
      </c>
      <c r="AA258" s="139">
        <f t="shared" si="29"/>
        <v>477741.9615299874</v>
      </c>
      <c r="AB258" s="139">
        <f t="shared" si="30"/>
        <v>477741.9615299874</v>
      </c>
      <c r="AC258" s="139">
        <f t="shared" si="31"/>
        <v>477741.9615299874</v>
      </c>
      <c r="AD258" s="136"/>
      <c r="AE258" s="136"/>
      <c r="AF258" s="136"/>
      <c r="AG258" s="136"/>
      <c r="AH258" s="136"/>
      <c r="AI258" s="136"/>
      <c r="AJ258" s="136"/>
      <c r="AK258" s="136"/>
      <c r="AL258" s="119">
        <f t="shared" si="27"/>
        <v>1910967.8461199496</v>
      </c>
      <c r="AM258" s="119">
        <f t="shared" si="32"/>
        <v>39811.83012749895</v>
      </c>
      <c r="AN258" s="145"/>
      <c r="AO258" s="145"/>
      <c r="AP258" s="145"/>
      <c r="AQ258" s="145"/>
      <c r="AR258" s="145"/>
      <c r="AS258" s="145"/>
      <c r="AT258" s="145"/>
      <c r="AU258" s="145"/>
      <c r="AV258" s="145"/>
      <c r="AW258" s="145"/>
      <c r="AX258" s="145"/>
      <c r="AY258" s="145"/>
      <c r="AZ258" s="145"/>
      <c r="BA258" s="145"/>
      <c r="BB258" s="145"/>
      <c r="BC258" s="145"/>
      <c r="BD258" s="145"/>
      <c r="BE258" s="145"/>
      <c r="BF258" s="145"/>
      <c r="BG258" s="145"/>
      <c r="BH258" s="145"/>
      <c r="BI258" s="145"/>
      <c r="BJ258" s="145"/>
      <c r="BK258" s="145"/>
      <c r="BL258" s="145"/>
      <c r="BM258" s="145"/>
      <c r="BN258" s="145"/>
      <c r="BO258" s="145"/>
      <c r="BP258" s="145"/>
      <c r="BQ258" s="145"/>
      <c r="BR258" s="145"/>
      <c r="BS258" s="145"/>
      <c r="BT258" s="145"/>
      <c r="BU258" s="145"/>
      <c r="BV258" s="145"/>
      <c r="BW258" s="145"/>
      <c r="BX258" s="145"/>
      <c r="BY258" s="145"/>
      <c r="BZ258" s="145"/>
      <c r="CA258" s="145"/>
      <c r="CB258" s="145"/>
      <c r="CC258" s="145"/>
      <c r="CD258" s="145"/>
      <c r="CE258" s="145"/>
      <c r="CF258" s="145"/>
      <c r="CG258" s="145"/>
      <c r="CH258" s="145"/>
      <c r="CI258" s="145"/>
      <c r="CJ258" s="145"/>
      <c r="CK258" s="145"/>
    </row>
    <row r="259" spans="1:89" s="140" customFormat="1">
      <c r="A259" s="136">
        <f>'PENGGABUNGAN AKTIVITAS'!A258</f>
        <v>256</v>
      </c>
      <c r="B259" s="136" t="str">
        <f>'PENGGABUNGAN AKTIVITAS'!B258</f>
        <v>[5] Tramed Palpasi Hernia</v>
      </c>
      <c r="C259" s="136" t="str">
        <f>'PENGGABUNGAN AKTIVITAS'!C258</f>
        <v>P228</v>
      </c>
      <c r="D259" s="136" t="str">
        <f>'PENGGABUNGAN AKTIVITAS'!D258</f>
        <v>UA5</v>
      </c>
      <c r="E259" s="136">
        <f>'PENGGABUNGAN AKTIVITAS'!E258</f>
        <v>3</v>
      </c>
      <c r="F259" s="136">
        <f>'PENGGABUNGAN AKTIVITAS'!F258</f>
        <v>195</v>
      </c>
      <c r="G259" s="137">
        <f t="shared" si="26"/>
        <v>585</v>
      </c>
      <c r="H259" s="138">
        <f>(G259/$G$381)*'REKAP BTL'!$C$14</f>
        <v>25587369.467790708</v>
      </c>
      <c r="I259" s="136"/>
      <c r="J259" s="136"/>
      <c r="K259" s="136"/>
      <c r="L259" s="136"/>
      <c r="M259" s="136"/>
      <c r="N259" s="136"/>
      <c r="O259" s="136"/>
      <c r="P259" s="136"/>
      <c r="Q259" s="136"/>
      <c r="R259" s="136"/>
      <c r="S259" s="136"/>
      <c r="T259" s="136"/>
      <c r="U259" s="136"/>
      <c r="V259" s="136"/>
      <c r="W259" s="136"/>
      <c r="X259" s="136"/>
      <c r="Y259" s="136"/>
      <c r="Z259" s="139">
        <f t="shared" si="28"/>
        <v>477741.9615299874</v>
      </c>
      <c r="AA259" s="139">
        <f t="shared" si="29"/>
        <v>477741.9615299874</v>
      </c>
      <c r="AB259" s="139">
        <f t="shared" si="30"/>
        <v>477741.9615299874</v>
      </c>
      <c r="AC259" s="139">
        <f t="shared" si="31"/>
        <v>477741.9615299874</v>
      </c>
      <c r="AD259" s="136"/>
      <c r="AE259" s="136"/>
      <c r="AF259" s="136"/>
      <c r="AG259" s="136"/>
      <c r="AH259" s="136"/>
      <c r="AI259" s="136"/>
      <c r="AJ259" s="136"/>
      <c r="AK259" s="136"/>
      <c r="AL259" s="119">
        <f t="shared" si="27"/>
        <v>1910967.8461199496</v>
      </c>
      <c r="AM259" s="119">
        <f t="shared" si="32"/>
        <v>39811.83012749895</v>
      </c>
      <c r="AN259" s="145"/>
      <c r="AO259" s="145"/>
      <c r="AP259" s="145"/>
      <c r="AQ259" s="145"/>
      <c r="AR259" s="145"/>
      <c r="AS259" s="145"/>
      <c r="AT259" s="145"/>
      <c r="AU259" s="145"/>
      <c r="AV259" s="145"/>
      <c r="AW259" s="145"/>
      <c r="AX259" s="145"/>
      <c r="AY259" s="145"/>
      <c r="AZ259" s="145"/>
      <c r="BA259" s="145"/>
      <c r="BB259" s="145"/>
      <c r="BC259" s="145"/>
      <c r="BD259" s="145"/>
      <c r="BE259" s="145"/>
      <c r="BF259" s="145"/>
      <c r="BG259" s="145"/>
      <c r="BH259" s="145"/>
      <c r="BI259" s="145"/>
      <c r="BJ259" s="145"/>
      <c r="BK259" s="145"/>
      <c r="BL259" s="145"/>
      <c r="BM259" s="145"/>
      <c r="BN259" s="145"/>
      <c r="BO259" s="145"/>
      <c r="BP259" s="145"/>
      <c r="BQ259" s="145"/>
      <c r="BR259" s="145"/>
      <c r="BS259" s="145"/>
      <c r="BT259" s="145"/>
      <c r="BU259" s="145"/>
      <c r="BV259" s="145"/>
      <c r="BW259" s="145"/>
      <c r="BX259" s="145"/>
      <c r="BY259" s="145"/>
      <c r="BZ259" s="145"/>
      <c r="CA259" s="145"/>
      <c r="CB259" s="145"/>
      <c r="CC259" s="145"/>
      <c r="CD259" s="145"/>
      <c r="CE259" s="145"/>
      <c r="CF259" s="145"/>
      <c r="CG259" s="145"/>
      <c r="CH259" s="145"/>
      <c r="CI259" s="145"/>
      <c r="CJ259" s="145"/>
      <c r="CK259" s="145"/>
    </row>
    <row r="260" spans="1:89" s="140" customFormat="1">
      <c r="A260" s="136">
        <f>'PENGGABUNGAN AKTIVITAS'!A259</f>
        <v>257</v>
      </c>
      <c r="B260" s="136" t="str">
        <f>'PENGGABUNGAN AKTIVITAS'!B259</f>
        <v>[5] Tramed Pemeriksaan PD</v>
      </c>
      <c r="C260" s="136" t="str">
        <f>'PENGGABUNGAN AKTIVITAS'!C259</f>
        <v>P229</v>
      </c>
      <c r="D260" s="136" t="str">
        <f>'PENGGABUNGAN AKTIVITAS'!D259</f>
        <v>UA5</v>
      </c>
      <c r="E260" s="136">
        <f>'PENGGABUNGAN AKTIVITAS'!E259</f>
        <v>3</v>
      </c>
      <c r="F260" s="136">
        <f>'PENGGABUNGAN AKTIVITAS'!F259</f>
        <v>195</v>
      </c>
      <c r="G260" s="137">
        <f t="shared" si="26"/>
        <v>585</v>
      </c>
      <c r="H260" s="138">
        <f>(G260/$G$381)*'REKAP BTL'!$C$14</f>
        <v>25587369.467790708</v>
      </c>
      <c r="I260" s="136"/>
      <c r="J260" s="136"/>
      <c r="K260" s="136"/>
      <c r="L260" s="136"/>
      <c r="M260" s="136"/>
      <c r="N260" s="136"/>
      <c r="O260" s="136"/>
      <c r="P260" s="136"/>
      <c r="Q260" s="136"/>
      <c r="R260" s="136"/>
      <c r="S260" s="136"/>
      <c r="T260" s="136"/>
      <c r="U260" s="136"/>
      <c r="V260" s="136"/>
      <c r="W260" s="136"/>
      <c r="X260" s="136"/>
      <c r="Y260" s="136"/>
      <c r="Z260" s="139">
        <f t="shared" si="28"/>
        <v>477741.9615299874</v>
      </c>
      <c r="AA260" s="139">
        <f t="shared" si="29"/>
        <v>477741.9615299874</v>
      </c>
      <c r="AB260" s="139">
        <f t="shared" si="30"/>
        <v>477741.9615299874</v>
      </c>
      <c r="AC260" s="139">
        <f t="shared" si="31"/>
        <v>477741.9615299874</v>
      </c>
      <c r="AD260" s="136"/>
      <c r="AE260" s="136"/>
      <c r="AF260" s="136"/>
      <c r="AG260" s="136"/>
      <c r="AH260" s="136"/>
      <c r="AI260" s="136"/>
      <c r="AJ260" s="136"/>
      <c r="AK260" s="136"/>
      <c r="AL260" s="119">
        <f t="shared" si="27"/>
        <v>1910967.8461199496</v>
      </c>
      <c r="AM260" s="119">
        <f t="shared" si="32"/>
        <v>39811.83012749895</v>
      </c>
      <c r="AN260" s="145"/>
      <c r="AO260" s="145"/>
      <c r="AP260" s="145"/>
      <c r="AQ260" s="145"/>
      <c r="AR260" s="145"/>
      <c r="AS260" s="145"/>
      <c r="AT260" s="145"/>
      <c r="AU260" s="145"/>
      <c r="AV260" s="145"/>
      <c r="AW260" s="145"/>
      <c r="AX260" s="145"/>
      <c r="AY260" s="145"/>
      <c r="AZ260" s="145"/>
      <c r="BA260" s="145"/>
      <c r="BB260" s="145"/>
      <c r="BC260" s="145"/>
      <c r="BD260" s="145"/>
      <c r="BE260" s="145"/>
      <c r="BF260" s="145"/>
      <c r="BG260" s="145"/>
      <c r="BH260" s="145"/>
      <c r="BI260" s="145"/>
      <c r="BJ260" s="145"/>
      <c r="BK260" s="145"/>
      <c r="BL260" s="145"/>
      <c r="BM260" s="145"/>
      <c r="BN260" s="145"/>
      <c r="BO260" s="145"/>
      <c r="BP260" s="145"/>
      <c r="BQ260" s="145"/>
      <c r="BR260" s="145"/>
      <c r="BS260" s="145"/>
      <c r="BT260" s="145"/>
      <c r="BU260" s="145"/>
      <c r="BV260" s="145"/>
      <c r="BW260" s="145"/>
      <c r="BX260" s="145"/>
      <c r="BY260" s="145"/>
      <c r="BZ260" s="145"/>
      <c r="CA260" s="145"/>
      <c r="CB260" s="145"/>
      <c r="CC260" s="145"/>
      <c r="CD260" s="145"/>
      <c r="CE260" s="145"/>
      <c r="CF260" s="145"/>
      <c r="CG260" s="145"/>
      <c r="CH260" s="145"/>
      <c r="CI260" s="145"/>
      <c r="CJ260" s="145"/>
      <c r="CK260" s="145"/>
    </row>
    <row r="261" spans="1:89" s="140" customFormat="1">
      <c r="A261" s="136">
        <f>'PENGGABUNGAN AKTIVITAS'!A260</f>
        <v>258</v>
      </c>
      <c r="B261" s="136" t="str">
        <f>'PENGGABUNGAN AKTIVITAS'!B260</f>
        <v>[5] UU Repro</v>
      </c>
      <c r="C261" s="136" t="str">
        <f>'PENGGABUNGAN AKTIVITAS'!C260</f>
        <v>P230</v>
      </c>
      <c r="D261" s="136" t="str">
        <f>'PENGGABUNGAN AKTIVITAS'!D260</f>
        <v>UA5</v>
      </c>
      <c r="E261" s="136">
        <f>'PENGGABUNGAN AKTIVITAS'!E260</f>
        <v>3</v>
      </c>
      <c r="F261" s="136">
        <f>'PENGGABUNGAN AKTIVITAS'!F260</f>
        <v>195</v>
      </c>
      <c r="G261" s="137">
        <f t="shared" ref="G261:G274" si="33">E261*F261</f>
        <v>585</v>
      </c>
      <c r="H261" s="138">
        <f>(G261/$G$381)*'REKAP BTL'!$C$14</f>
        <v>25587369.467790708</v>
      </c>
      <c r="I261" s="136"/>
      <c r="J261" s="136"/>
      <c r="K261" s="136"/>
      <c r="L261" s="136"/>
      <c r="M261" s="136"/>
      <c r="N261" s="136"/>
      <c r="O261" s="136"/>
      <c r="P261" s="136"/>
      <c r="Q261" s="136"/>
      <c r="R261" s="136"/>
      <c r="S261" s="136"/>
      <c r="T261" s="136"/>
      <c r="U261" s="136"/>
      <c r="V261" s="136"/>
      <c r="W261" s="136"/>
      <c r="X261" s="136"/>
      <c r="Y261" s="136"/>
      <c r="Z261" s="139">
        <f t="shared" si="28"/>
        <v>477741.9615299874</v>
      </c>
      <c r="AA261" s="139">
        <f t="shared" si="29"/>
        <v>477741.9615299874</v>
      </c>
      <c r="AB261" s="139">
        <f t="shared" si="30"/>
        <v>477741.9615299874</v>
      </c>
      <c r="AC261" s="139">
        <f t="shared" si="31"/>
        <v>477741.9615299874</v>
      </c>
      <c r="AD261" s="136"/>
      <c r="AE261" s="136"/>
      <c r="AF261" s="136"/>
      <c r="AG261" s="136"/>
      <c r="AH261" s="136"/>
      <c r="AI261" s="136"/>
      <c r="AJ261" s="136"/>
      <c r="AK261" s="136"/>
      <c r="AL261" s="119">
        <f t="shared" si="27"/>
        <v>1910967.8461199496</v>
      </c>
      <c r="AM261" s="119">
        <f t="shared" si="32"/>
        <v>39811.83012749895</v>
      </c>
      <c r="AN261" s="145"/>
      <c r="AO261" s="145"/>
      <c r="AP261" s="145"/>
      <c r="AQ261" s="145"/>
      <c r="AR261" s="145"/>
      <c r="AS261" s="145"/>
      <c r="AT261" s="145"/>
      <c r="AU261" s="145"/>
      <c r="AV261" s="145"/>
      <c r="AW261" s="145"/>
      <c r="AX261" s="145"/>
      <c r="AY261" s="145"/>
      <c r="AZ261" s="145"/>
      <c r="BA261" s="145"/>
      <c r="BB261" s="145"/>
      <c r="BC261" s="145"/>
      <c r="BD261" s="145"/>
      <c r="BE261" s="145"/>
      <c r="BF261" s="145"/>
      <c r="BG261" s="145"/>
      <c r="BH261" s="145"/>
      <c r="BI261" s="145"/>
      <c r="BJ261" s="145"/>
      <c r="BK261" s="145"/>
      <c r="BL261" s="145"/>
      <c r="BM261" s="145"/>
      <c r="BN261" s="145"/>
      <c r="BO261" s="145"/>
      <c r="BP261" s="145"/>
      <c r="BQ261" s="145"/>
      <c r="BR261" s="145"/>
      <c r="BS261" s="145"/>
      <c r="BT261" s="145"/>
      <c r="BU261" s="145"/>
      <c r="BV261" s="145"/>
      <c r="BW261" s="145"/>
      <c r="BX261" s="145"/>
      <c r="BY261" s="145"/>
      <c r="BZ261" s="145"/>
      <c r="CA261" s="145"/>
      <c r="CB261" s="145"/>
      <c r="CC261" s="145"/>
      <c r="CD261" s="145"/>
      <c r="CE261" s="145"/>
      <c r="CF261" s="145"/>
      <c r="CG261" s="145"/>
      <c r="CH261" s="145"/>
      <c r="CI261" s="145"/>
      <c r="CJ261" s="145"/>
      <c r="CK261" s="145"/>
    </row>
    <row r="262" spans="1:89" s="140" customFormat="1">
      <c r="A262" s="136">
        <f>'PENGGABUNGAN AKTIVITAS'!A261</f>
        <v>259</v>
      </c>
      <c r="B262" s="136" t="str">
        <f>'PENGGABUNGAN AKTIVITAS'!B261</f>
        <v>[5] UP Repro</v>
      </c>
      <c r="C262" s="136" t="str">
        <f>'PENGGABUNGAN AKTIVITAS'!C261</f>
        <v>P231</v>
      </c>
      <c r="D262" s="136" t="str">
        <f>'PENGGABUNGAN AKTIVITAS'!D261</f>
        <v>UA5</v>
      </c>
      <c r="E262" s="136">
        <f>'PENGGABUNGAN AKTIVITAS'!E261</f>
        <v>3</v>
      </c>
      <c r="F262" s="136">
        <f>'PENGGABUNGAN AKTIVITAS'!F261</f>
        <v>100</v>
      </c>
      <c r="G262" s="137">
        <f t="shared" si="33"/>
        <v>300</v>
      </c>
      <c r="H262" s="138">
        <f>(G262/$G$381)*'REKAP BTL'!$C$14</f>
        <v>13121727.932200365</v>
      </c>
      <c r="I262" s="136"/>
      <c r="J262" s="136"/>
      <c r="K262" s="136"/>
      <c r="L262" s="136"/>
      <c r="M262" s="136"/>
      <c r="N262" s="136"/>
      <c r="O262" s="136"/>
      <c r="P262" s="136"/>
      <c r="Q262" s="136"/>
      <c r="R262" s="136"/>
      <c r="S262" s="136"/>
      <c r="T262" s="136"/>
      <c r="U262" s="136"/>
      <c r="V262" s="136"/>
      <c r="W262" s="136"/>
      <c r="X262" s="136"/>
      <c r="Y262" s="136"/>
      <c r="Z262" s="139">
        <f t="shared" si="28"/>
        <v>244995.87770768584</v>
      </c>
      <c r="AA262" s="139">
        <f t="shared" si="29"/>
        <v>244995.87770768584</v>
      </c>
      <c r="AB262" s="139">
        <f t="shared" si="30"/>
        <v>244995.87770768584</v>
      </c>
      <c r="AC262" s="139">
        <f t="shared" si="31"/>
        <v>244995.87770768584</v>
      </c>
      <c r="AD262" s="136"/>
      <c r="AE262" s="136"/>
      <c r="AF262" s="136"/>
      <c r="AG262" s="136"/>
      <c r="AH262" s="136"/>
      <c r="AI262" s="136"/>
      <c r="AJ262" s="136"/>
      <c r="AK262" s="136"/>
      <c r="AL262" s="119">
        <f t="shared" si="27"/>
        <v>979983.51083074335</v>
      </c>
      <c r="AM262" s="119">
        <f t="shared" si="32"/>
        <v>20416.323142307152</v>
      </c>
      <c r="AN262" s="145"/>
      <c r="AO262" s="145"/>
      <c r="AP262" s="145"/>
      <c r="AQ262" s="145"/>
      <c r="AR262" s="145"/>
      <c r="AS262" s="145"/>
      <c r="AT262" s="145"/>
      <c r="AU262" s="145"/>
      <c r="AV262" s="145"/>
      <c r="AW262" s="145"/>
      <c r="AX262" s="145"/>
      <c r="AY262" s="145"/>
      <c r="AZ262" s="145"/>
      <c r="BA262" s="145"/>
      <c r="BB262" s="145"/>
      <c r="BC262" s="145"/>
      <c r="BD262" s="145"/>
      <c r="BE262" s="145"/>
      <c r="BF262" s="145"/>
      <c r="BG262" s="145"/>
      <c r="BH262" s="145"/>
      <c r="BI262" s="145"/>
      <c r="BJ262" s="145"/>
      <c r="BK262" s="145"/>
      <c r="BL262" s="145"/>
      <c r="BM262" s="145"/>
      <c r="BN262" s="145"/>
      <c r="BO262" s="145"/>
      <c r="BP262" s="145"/>
      <c r="BQ262" s="145"/>
      <c r="BR262" s="145"/>
      <c r="BS262" s="145"/>
      <c r="BT262" s="145"/>
      <c r="BU262" s="145"/>
      <c r="BV262" s="145"/>
      <c r="BW262" s="145"/>
      <c r="BX262" s="145"/>
      <c r="BY262" s="145"/>
      <c r="BZ262" s="145"/>
      <c r="CA262" s="145"/>
      <c r="CB262" s="145"/>
      <c r="CC262" s="145"/>
      <c r="CD262" s="145"/>
      <c r="CE262" s="145"/>
      <c r="CF262" s="145"/>
      <c r="CG262" s="145"/>
      <c r="CH262" s="145"/>
      <c r="CI262" s="145"/>
      <c r="CJ262" s="145"/>
      <c r="CK262" s="145"/>
    </row>
    <row r="263" spans="1:89" s="140" customFormat="1">
      <c r="A263" s="136">
        <f>'PENGGABUNGAN AKTIVITAS'!A262</f>
        <v>260</v>
      </c>
      <c r="B263" s="136" t="str">
        <f>'PENGGABUNGAN AKTIVITAS'!B262</f>
        <v>[5] Ujian Remidi Repro</v>
      </c>
      <c r="C263" s="136" t="str">
        <f>'PENGGABUNGAN AKTIVITAS'!C262</f>
        <v>P232</v>
      </c>
      <c r="D263" s="136" t="str">
        <f>'PENGGABUNGAN AKTIVITAS'!D262</f>
        <v>UA5</v>
      </c>
      <c r="E263" s="136">
        <f>'PENGGABUNGAN AKTIVITAS'!E262</f>
        <v>3</v>
      </c>
      <c r="F263" s="136">
        <f>'PENGGABUNGAN AKTIVITAS'!F262</f>
        <v>60</v>
      </c>
      <c r="G263" s="137">
        <f t="shared" si="33"/>
        <v>180</v>
      </c>
      <c r="H263" s="138">
        <f>(G263/$G$381)*'REKAP BTL'!$C$14</f>
        <v>7873036.7593202181</v>
      </c>
      <c r="I263" s="136"/>
      <c r="J263" s="136"/>
      <c r="K263" s="136"/>
      <c r="L263" s="136"/>
      <c r="M263" s="136"/>
      <c r="N263" s="136"/>
      <c r="O263" s="136"/>
      <c r="P263" s="136"/>
      <c r="Q263" s="136"/>
      <c r="R263" s="136"/>
      <c r="S263" s="136"/>
      <c r="T263" s="136"/>
      <c r="U263" s="136"/>
      <c r="V263" s="136"/>
      <c r="W263" s="136"/>
      <c r="X263" s="136"/>
      <c r="Y263" s="136"/>
      <c r="Z263" s="139">
        <f t="shared" si="28"/>
        <v>146997.52662461149</v>
      </c>
      <c r="AA263" s="139">
        <f t="shared" si="29"/>
        <v>146997.52662461149</v>
      </c>
      <c r="AB263" s="139">
        <f t="shared" si="30"/>
        <v>146997.52662461149</v>
      </c>
      <c r="AC263" s="139">
        <f t="shared" si="31"/>
        <v>146997.52662461149</v>
      </c>
      <c r="AD263" s="136"/>
      <c r="AE263" s="136"/>
      <c r="AF263" s="136"/>
      <c r="AG263" s="136"/>
      <c r="AH263" s="136"/>
      <c r="AI263" s="136"/>
      <c r="AJ263" s="136"/>
      <c r="AK263" s="136"/>
      <c r="AL263" s="119">
        <f t="shared" si="27"/>
        <v>587990.10649844597</v>
      </c>
      <c r="AM263" s="119">
        <f t="shared" si="32"/>
        <v>12249.793885384292</v>
      </c>
      <c r="AN263" s="145"/>
      <c r="AO263" s="145"/>
      <c r="AP263" s="145"/>
      <c r="AQ263" s="145"/>
      <c r="AR263" s="145"/>
      <c r="AS263" s="145"/>
      <c r="AT263" s="145"/>
      <c r="AU263" s="145"/>
      <c r="AV263" s="145"/>
      <c r="AW263" s="145"/>
      <c r="AX263" s="145"/>
      <c r="AY263" s="145"/>
      <c r="AZ263" s="145"/>
      <c r="BA263" s="145"/>
      <c r="BB263" s="145"/>
      <c r="BC263" s="145"/>
      <c r="BD263" s="145"/>
      <c r="BE263" s="145"/>
      <c r="BF263" s="145"/>
      <c r="BG263" s="145"/>
      <c r="BH263" s="145"/>
      <c r="BI263" s="145"/>
      <c r="BJ263" s="145"/>
      <c r="BK263" s="145"/>
      <c r="BL263" s="145"/>
      <c r="BM263" s="145"/>
      <c r="BN263" s="145"/>
      <c r="BO263" s="145"/>
      <c r="BP263" s="145"/>
      <c r="BQ263" s="145"/>
      <c r="BR263" s="145"/>
      <c r="BS263" s="145"/>
      <c r="BT263" s="145"/>
      <c r="BU263" s="145"/>
      <c r="BV263" s="145"/>
      <c r="BW263" s="145"/>
      <c r="BX263" s="145"/>
      <c r="BY263" s="145"/>
      <c r="BZ263" s="145"/>
      <c r="CA263" s="145"/>
      <c r="CB263" s="145"/>
      <c r="CC263" s="145"/>
      <c r="CD263" s="145"/>
      <c r="CE263" s="145"/>
      <c r="CF263" s="145"/>
      <c r="CG263" s="145"/>
      <c r="CH263" s="145"/>
      <c r="CI263" s="145"/>
      <c r="CJ263" s="145"/>
      <c r="CK263" s="145"/>
    </row>
    <row r="264" spans="1:89" s="140" customFormat="1">
      <c r="A264" s="136">
        <f>'PENGGABUNGAN AKTIVITAS'!A263</f>
        <v>261</v>
      </c>
      <c r="B264" s="136" t="str">
        <f>'PENGGABUNGAN AKTIVITAS'!B263</f>
        <v>[5] UU Uro</v>
      </c>
      <c r="C264" s="136" t="str">
        <f>'PENGGABUNGAN AKTIVITAS'!C263</f>
        <v>P233</v>
      </c>
      <c r="D264" s="136" t="str">
        <f>'PENGGABUNGAN AKTIVITAS'!D263</f>
        <v>UA5</v>
      </c>
      <c r="E264" s="136">
        <f>'PENGGABUNGAN AKTIVITAS'!E263</f>
        <v>3</v>
      </c>
      <c r="F264" s="136">
        <f>'PENGGABUNGAN AKTIVITAS'!F263</f>
        <v>195</v>
      </c>
      <c r="G264" s="137">
        <f t="shared" si="33"/>
        <v>585</v>
      </c>
      <c r="H264" s="138">
        <f>(G264/$G$381)*'REKAP BTL'!$C$14</f>
        <v>25587369.467790708</v>
      </c>
      <c r="I264" s="136"/>
      <c r="J264" s="136"/>
      <c r="K264" s="136"/>
      <c r="L264" s="136"/>
      <c r="M264" s="136"/>
      <c r="N264" s="136"/>
      <c r="O264" s="136"/>
      <c r="P264" s="136"/>
      <c r="Q264" s="136"/>
      <c r="R264" s="136"/>
      <c r="S264" s="136"/>
      <c r="T264" s="136"/>
      <c r="U264" s="136"/>
      <c r="V264" s="136"/>
      <c r="W264" s="136"/>
      <c r="X264" s="136"/>
      <c r="Y264" s="136"/>
      <c r="Z264" s="139">
        <f t="shared" si="28"/>
        <v>477741.9615299874</v>
      </c>
      <c r="AA264" s="139">
        <f t="shared" si="29"/>
        <v>477741.9615299874</v>
      </c>
      <c r="AB264" s="139">
        <f t="shared" si="30"/>
        <v>477741.9615299874</v>
      </c>
      <c r="AC264" s="139">
        <f t="shared" si="31"/>
        <v>477741.9615299874</v>
      </c>
      <c r="AD264" s="136"/>
      <c r="AE264" s="136"/>
      <c r="AF264" s="136"/>
      <c r="AG264" s="136"/>
      <c r="AH264" s="136"/>
      <c r="AI264" s="136"/>
      <c r="AJ264" s="136"/>
      <c r="AK264" s="136"/>
      <c r="AL264" s="119">
        <f t="shared" si="27"/>
        <v>1910967.8461199496</v>
      </c>
      <c r="AM264" s="119">
        <f t="shared" si="32"/>
        <v>39811.83012749895</v>
      </c>
      <c r="AN264" s="145"/>
      <c r="AO264" s="145"/>
      <c r="AP264" s="145"/>
      <c r="AQ264" s="145"/>
      <c r="AR264" s="145"/>
      <c r="AS264" s="145"/>
      <c r="AT264" s="145"/>
      <c r="AU264" s="145"/>
      <c r="AV264" s="145"/>
      <c r="AW264" s="145"/>
      <c r="AX264" s="145"/>
      <c r="AY264" s="145"/>
      <c r="AZ264" s="145"/>
      <c r="BA264" s="145"/>
      <c r="BB264" s="145"/>
      <c r="BC264" s="145"/>
      <c r="BD264" s="145"/>
      <c r="BE264" s="145"/>
      <c r="BF264" s="145"/>
      <c r="BG264" s="145"/>
      <c r="BH264" s="145"/>
      <c r="BI264" s="145"/>
      <c r="BJ264" s="145"/>
      <c r="BK264" s="145"/>
      <c r="BL264" s="145"/>
      <c r="BM264" s="145"/>
      <c r="BN264" s="145"/>
      <c r="BO264" s="145"/>
      <c r="BP264" s="145"/>
      <c r="BQ264" s="145"/>
      <c r="BR264" s="145"/>
      <c r="BS264" s="145"/>
      <c r="BT264" s="145"/>
      <c r="BU264" s="145"/>
      <c r="BV264" s="145"/>
      <c r="BW264" s="145"/>
      <c r="BX264" s="145"/>
      <c r="BY264" s="145"/>
      <c r="BZ264" s="145"/>
      <c r="CA264" s="145"/>
      <c r="CB264" s="145"/>
      <c r="CC264" s="145"/>
      <c r="CD264" s="145"/>
      <c r="CE264" s="145"/>
      <c r="CF264" s="145"/>
      <c r="CG264" s="145"/>
      <c r="CH264" s="145"/>
      <c r="CI264" s="145"/>
      <c r="CJ264" s="145"/>
      <c r="CK264" s="145"/>
    </row>
    <row r="265" spans="1:89" s="140" customFormat="1">
      <c r="A265" s="136">
        <f>'PENGGABUNGAN AKTIVITAS'!A264</f>
        <v>262</v>
      </c>
      <c r="B265" s="136" t="str">
        <f>'PENGGABUNGAN AKTIVITAS'!B264</f>
        <v>[5] UP Uro</v>
      </c>
      <c r="C265" s="136" t="str">
        <f>'PENGGABUNGAN AKTIVITAS'!C264</f>
        <v>P234</v>
      </c>
      <c r="D265" s="136" t="str">
        <f>'PENGGABUNGAN AKTIVITAS'!D264</f>
        <v>UA5</v>
      </c>
      <c r="E265" s="136">
        <f>'PENGGABUNGAN AKTIVITAS'!E264</f>
        <v>3</v>
      </c>
      <c r="F265" s="136">
        <f>'PENGGABUNGAN AKTIVITAS'!F264</f>
        <v>100</v>
      </c>
      <c r="G265" s="137">
        <f t="shared" si="33"/>
        <v>300</v>
      </c>
      <c r="H265" s="138">
        <f>(G265/$G$381)*'REKAP BTL'!$C$14</f>
        <v>13121727.932200365</v>
      </c>
      <c r="I265" s="136"/>
      <c r="J265" s="136"/>
      <c r="K265" s="136"/>
      <c r="L265" s="136"/>
      <c r="M265" s="136"/>
      <c r="N265" s="136"/>
      <c r="O265" s="136"/>
      <c r="P265" s="136"/>
      <c r="Q265" s="136"/>
      <c r="R265" s="136"/>
      <c r="S265" s="136"/>
      <c r="T265" s="136"/>
      <c r="U265" s="136"/>
      <c r="V265" s="136"/>
      <c r="W265" s="136"/>
      <c r="X265" s="136"/>
      <c r="Y265" s="136"/>
      <c r="Z265" s="139">
        <f t="shared" si="28"/>
        <v>244995.87770768584</v>
      </c>
      <c r="AA265" s="139">
        <f t="shared" si="29"/>
        <v>244995.87770768584</v>
      </c>
      <c r="AB265" s="139">
        <f t="shared" si="30"/>
        <v>244995.87770768584</v>
      </c>
      <c r="AC265" s="139">
        <f t="shared" si="31"/>
        <v>244995.87770768584</v>
      </c>
      <c r="AD265" s="136"/>
      <c r="AE265" s="136"/>
      <c r="AF265" s="136"/>
      <c r="AG265" s="136"/>
      <c r="AH265" s="136"/>
      <c r="AI265" s="136"/>
      <c r="AJ265" s="136"/>
      <c r="AK265" s="136"/>
      <c r="AL265" s="119">
        <f t="shared" si="27"/>
        <v>979983.51083074335</v>
      </c>
      <c r="AM265" s="119">
        <f t="shared" si="32"/>
        <v>20416.323142307152</v>
      </c>
      <c r="AN265" s="145"/>
      <c r="AO265" s="145"/>
      <c r="AP265" s="145"/>
      <c r="AQ265" s="145"/>
      <c r="AR265" s="145"/>
      <c r="AS265" s="145"/>
      <c r="AT265" s="145"/>
      <c r="AU265" s="145"/>
      <c r="AV265" s="145"/>
      <c r="AW265" s="145"/>
      <c r="AX265" s="145"/>
      <c r="AY265" s="145"/>
      <c r="AZ265" s="145"/>
      <c r="BA265" s="145"/>
      <c r="BB265" s="145"/>
      <c r="BC265" s="145"/>
      <c r="BD265" s="145"/>
      <c r="BE265" s="145"/>
      <c r="BF265" s="145"/>
      <c r="BG265" s="145"/>
      <c r="BH265" s="145"/>
      <c r="BI265" s="145"/>
      <c r="BJ265" s="145"/>
      <c r="BK265" s="145"/>
      <c r="BL265" s="145"/>
      <c r="BM265" s="145"/>
      <c r="BN265" s="145"/>
      <c r="BO265" s="145"/>
      <c r="BP265" s="145"/>
      <c r="BQ265" s="145"/>
      <c r="BR265" s="145"/>
      <c r="BS265" s="145"/>
      <c r="BT265" s="145"/>
      <c r="BU265" s="145"/>
      <c r="BV265" s="145"/>
      <c r="BW265" s="145"/>
      <c r="BX265" s="145"/>
      <c r="BY265" s="145"/>
      <c r="BZ265" s="145"/>
      <c r="CA265" s="145"/>
      <c r="CB265" s="145"/>
      <c r="CC265" s="145"/>
      <c r="CD265" s="145"/>
      <c r="CE265" s="145"/>
      <c r="CF265" s="145"/>
      <c r="CG265" s="145"/>
      <c r="CH265" s="145"/>
      <c r="CI265" s="145"/>
      <c r="CJ265" s="145"/>
      <c r="CK265" s="145"/>
    </row>
    <row r="266" spans="1:89" s="140" customFormat="1">
      <c r="A266" s="136">
        <f>'PENGGABUNGAN AKTIVITAS'!A265</f>
        <v>263</v>
      </c>
      <c r="B266" s="136" t="str">
        <f>'PENGGABUNGAN AKTIVITAS'!B265</f>
        <v>[5] Ujian Remidi Uro</v>
      </c>
      <c r="C266" s="136" t="str">
        <f>'PENGGABUNGAN AKTIVITAS'!C265</f>
        <v>P235</v>
      </c>
      <c r="D266" s="136" t="str">
        <f>'PENGGABUNGAN AKTIVITAS'!D265</f>
        <v>UA5</v>
      </c>
      <c r="E266" s="136">
        <f>'PENGGABUNGAN AKTIVITAS'!E265</f>
        <v>3</v>
      </c>
      <c r="F266" s="136">
        <f>'PENGGABUNGAN AKTIVITAS'!F265</f>
        <v>60</v>
      </c>
      <c r="G266" s="137">
        <f t="shared" si="33"/>
        <v>180</v>
      </c>
      <c r="H266" s="138">
        <f>(G266/$G$381)*'REKAP BTL'!$C$14</f>
        <v>7873036.7593202181</v>
      </c>
      <c r="I266" s="136"/>
      <c r="J266" s="136"/>
      <c r="K266" s="136"/>
      <c r="L266" s="136"/>
      <c r="M266" s="136"/>
      <c r="N266" s="136"/>
      <c r="O266" s="136"/>
      <c r="P266" s="136"/>
      <c r="Q266" s="136"/>
      <c r="R266" s="136"/>
      <c r="S266" s="136"/>
      <c r="T266" s="136"/>
      <c r="U266" s="136"/>
      <c r="V266" s="136"/>
      <c r="W266" s="136"/>
      <c r="X266" s="136"/>
      <c r="Y266" s="136"/>
      <c r="Z266" s="139">
        <f t="shared" si="28"/>
        <v>146997.52662461149</v>
      </c>
      <c r="AA266" s="139">
        <f t="shared" si="29"/>
        <v>146997.52662461149</v>
      </c>
      <c r="AB266" s="139">
        <f t="shared" si="30"/>
        <v>146997.52662461149</v>
      </c>
      <c r="AC266" s="139">
        <f t="shared" si="31"/>
        <v>146997.52662461149</v>
      </c>
      <c r="AD266" s="136"/>
      <c r="AE266" s="136"/>
      <c r="AF266" s="136"/>
      <c r="AG266" s="136"/>
      <c r="AH266" s="136"/>
      <c r="AI266" s="136"/>
      <c r="AJ266" s="136"/>
      <c r="AK266" s="136"/>
      <c r="AL266" s="119">
        <f t="shared" si="27"/>
        <v>587990.10649844597</v>
      </c>
      <c r="AM266" s="119">
        <f t="shared" si="32"/>
        <v>12249.793885384292</v>
      </c>
      <c r="AN266" s="145"/>
      <c r="AO266" s="145"/>
      <c r="AP266" s="145"/>
      <c r="AQ266" s="145"/>
      <c r="AR266" s="145"/>
      <c r="AS266" s="145"/>
      <c r="AT266" s="145"/>
      <c r="AU266" s="145"/>
      <c r="AV266" s="145"/>
      <c r="AW266" s="145"/>
      <c r="AX266" s="145"/>
      <c r="AY266" s="145"/>
      <c r="AZ266" s="145"/>
      <c r="BA266" s="145"/>
      <c r="BB266" s="145"/>
      <c r="BC266" s="145"/>
      <c r="BD266" s="145"/>
      <c r="BE266" s="145"/>
      <c r="BF266" s="145"/>
      <c r="BG266" s="145"/>
      <c r="BH266" s="145"/>
      <c r="BI266" s="145"/>
      <c r="BJ266" s="145"/>
      <c r="BK266" s="145"/>
      <c r="BL266" s="145"/>
      <c r="BM266" s="145"/>
      <c r="BN266" s="145"/>
      <c r="BO266" s="145"/>
      <c r="BP266" s="145"/>
      <c r="BQ266" s="145"/>
      <c r="BR266" s="145"/>
      <c r="BS266" s="145"/>
      <c r="BT266" s="145"/>
      <c r="BU266" s="145"/>
      <c r="BV266" s="145"/>
      <c r="BW266" s="145"/>
      <c r="BX266" s="145"/>
      <c r="BY266" s="145"/>
      <c r="BZ266" s="145"/>
      <c r="CA266" s="145"/>
      <c r="CB266" s="145"/>
      <c r="CC266" s="145"/>
      <c r="CD266" s="145"/>
      <c r="CE266" s="145"/>
      <c r="CF266" s="145"/>
      <c r="CG266" s="145"/>
      <c r="CH266" s="145"/>
      <c r="CI266" s="145"/>
      <c r="CJ266" s="145"/>
      <c r="CK266" s="145"/>
    </row>
    <row r="267" spans="1:89" s="140" customFormat="1">
      <c r="A267" s="136">
        <f>'PENGGABUNGAN AKTIVITAS'!A266</f>
        <v>264</v>
      </c>
      <c r="B267" s="136" t="str">
        <f>'PENGGABUNGAN AKTIVITAS'!B266</f>
        <v>[5] UU Gastro</v>
      </c>
      <c r="C267" s="136" t="str">
        <f>'PENGGABUNGAN AKTIVITAS'!C266</f>
        <v>P236</v>
      </c>
      <c r="D267" s="136" t="str">
        <f>'PENGGABUNGAN AKTIVITAS'!D266</f>
        <v>UA5</v>
      </c>
      <c r="E267" s="136">
        <f>'PENGGABUNGAN AKTIVITAS'!E266</f>
        <v>3</v>
      </c>
      <c r="F267" s="136">
        <f>'PENGGABUNGAN AKTIVITAS'!F266</f>
        <v>195</v>
      </c>
      <c r="G267" s="137">
        <f t="shared" si="33"/>
        <v>585</v>
      </c>
      <c r="H267" s="138">
        <f>(G267/$G$381)*'REKAP BTL'!$C$14</f>
        <v>25587369.467790708</v>
      </c>
      <c r="I267" s="136"/>
      <c r="J267" s="136"/>
      <c r="K267" s="136"/>
      <c r="L267" s="136"/>
      <c r="M267" s="136"/>
      <c r="N267" s="136"/>
      <c r="O267" s="136"/>
      <c r="P267" s="136"/>
      <c r="Q267" s="136"/>
      <c r="R267" s="136"/>
      <c r="S267" s="136"/>
      <c r="T267" s="136"/>
      <c r="U267" s="136"/>
      <c r="V267" s="136"/>
      <c r="W267" s="136"/>
      <c r="X267" s="136"/>
      <c r="Y267" s="136"/>
      <c r="Z267" s="139">
        <f t="shared" si="28"/>
        <v>477741.9615299874</v>
      </c>
      <c r="AA267" s="139">
        <f t="shared" si="29"/>
        <v>477741.9615299874</v>
      </c>
      <c r="AB267" s="139">
        <f t="shared" si="30"/>
        <v>477741.9615299874</v>
      </c>
      <c r="AC267" s="139">
        <f t="shared" si="31"/>
        <v>477741.9615299874</v>
      </c>
      <c r="AD267" s="136"/>
      <c r="AE267" s="136"/>
      <c r="AF267" s="136"/>
      <c r="AG267" s="136"/>
      <c r="AH267" s="136"/>
      <c r="AI267" s="136"/>
      <c r="AJ267" s="136"/>
      <c r="AK267" s="136"/>
      <c r="AL267" s="119">
        <f t="shared" si="27"/>
        <v>1910967.8461199496</v>
      </c>
      <c r="AM267" s="119">
        <f t="shared" si="32"/>
        <v>39811.83012749895</v>
      </c>
      <c r="AN267" s="145"/>
      <c r="AO267" s="145"/>
      <c r="AP267" s="145"/>
      <c r="AQ267" s="145"/>
      <c r="AR267" s="145"/>
      <c r="AS267" s="145"/>
      <c r="AT267" s="145"/>
      <c r="AU267" s="145"/>
      <c r="AV267" s="145"/>
      <c r="AW267" s="145"/>
      <c r="AX267" s="145"/>
      <c r="AY267" s="145"/>
      <c r="AZ267" s="145"/>
      <c r="BA267" s="145"/>
      <c r="BB267" s="145"/>
      <c r="BC267" s="145"/>
      <c r="BD267" s="145"/>
      <c r="BE267" s="145"/>
      <c r="BF267" s="145"/>
      <c r="BG267" s="145"/>
      <c r="BH267" s="145"/>
      <c r="BI267" s="145"/>
      <c r="BJ267" s="145"/>
      <c r="BK267" s="145"/>
      <c r="BL267" s="145"/>
      <c r="BM267" s="145"/>
      <c r="BN267" s="145"/>
      <c r="BO267" s="145"/>
      <c r="BP267" s="145"/>
      <c r="BQ267" s="145"/>
      <c r="BR267" s="145"/>
      <c r="BS267" s="145"/>
      <c r="BT267" s="145"/>
      <c r="BU267" s="145"/>
      <c r="BV267" s="145"/>
      <c r="BW267" s="145"/>
      <c r="BX267" s="145"/>
      <c r="BY267" s="145"/>
      <c r="BZ267" s="145"/>
      <c r="CA267" s="145"/>
      <c r="CB267" s="145"/>
      <c r="CC267" s="145"/>
      <c r="CD267" s="145"/>
      <c r="CE267" s="145"/>
      <c r="CF267" s="145"/>
      <c r="CG267" s="145"/>
      <c r="CH267" s="145"/>
      <c r="CI267" s="145"/>
      <c r="CJ267" s="145"/>
      <c r="CK267" s="145"/>
    </row>
    <row r="268" spans="1:89" s="140" customFormat="1">
      <c r="A268" s="136">
        <f>'PENGGABUNGAN AKTIVITAS'!A267</f>
        <v>265</v>
      </c>
      <c r="B268" s="136" t="str">
        <f>'PENGGABUNGAN AKTIVITAS'!B267</f>
        <v>[5] UP Gastro</v>
      </c>
      <c r="C268" s="136" t="str">
        <f>'PENGGABUNGAN AKTIVITAS'!C267</f>
        <v>P237</v>
      </c>
      <c r="D268" s="136" t="str">
        <f>'PENGGABUNGAN AKTIVITAS'!D267</f>
        <v>UA5</v>
      </c>
      <c r="E268" s="136">
        <f>'PENGGABUNGAN AKTIVITAS'!E267</f>
        <v>3</v>
      </c>
      <c r="F268" s="136">
        <f>'PENGGABUNGAN AKTIVITAS'!F267</f>
        <v>100</v>
      </c>
      <c r="G268" s="137">
        <f t="shared" si="33"/>
        <v>300</v>
      </c>
      <c r="H268" s="138">
        <f>(G268/$G$381)*'REKAP BTL'!$C$14</f>
        <v>13121727.932200365</v>
      </c>
      <c r="I268" s="136"/>
      <c r="J268" s="136"/>
      <c r="K268" s="136"/>
      <c r="L268" s="136"/>
      <c r="M268" s="136"/>
      <c r="N268" s="136"/>
      <c r="O268" s="136"/>
      <c r="P268" s="136"/>
      <c r="Q268" s="136"/>
      <c r="R268" s="136"/>
      <c r="S268" s="136"/>
      <c r="T268" s="136"/>
      <c r="U268" s="136"/>
      <c r="V268" s="136"/>
      <c r="W268" s="136"/>
      <c r="X268" s="136"/>
      <c r="Y268" s="136"/>
      <c r="Z268" s="139">
        <f t="shared" si="28"/>
        <v>244995.87770768584</v>
      </c>
      <c r="AA268" s="139">
        <f t="shared" si="29"/>
        <v>244995.87770768584</v>
      </c>
      <c r="AB268" s="139">
        <f t="shared" si="30"/>
        <v>244995.87770768584</v>
      </c>
      <c r="AC268" s="139">
        <f t="shared" si="31"/>
        <v>244995.87770768584</v>
      </c>
      <c r="AD268" s="136"/>
      <c r="AE268" s="136"/>
      <c r="AF268" s="136"/>
      <c r="AG268" s="136"/>
      <c r="AH268" s="136"/>
      <c r="AI268" s="136"/>
      <c r="AJ268" s="136"/>
      <c r="AK268" s="136"/>
      <c r="AL268" s="119">
        <f t="shared" si="27"/>
        <v>979983.51083074335</v>
      </c>
      <c r="AM268" s="119">
        <f t="shared" si="32"/>
        <v>20416.323142307152</v>
      </c>
      <c r="AN268" s="145"/>
      <c r="AO268" s="145"/>
      <c r="AP268" s="145"/>
      <c r="AQ268" s="145"/>
      <c r="AR268" s="145"/>
      <c r="AS268" s="145"/>
      <c r="AT268" s="145"/>
      <c r="AU268" s="145"/>
      <c r="AV268" s="145"/>
      <c r="AW268" s="145"/>
      <c r="AX268" s="145"/>
      <c r="AY268" s="145"/>
      <c r="AZ268" s="145"/>
      <c r="BA268" s="145"/>
      <c r="BB268" s="145"/>
      <c r="BC268" s="145"/>
      <c r="BD268" s="145"/>
      <c r="BE268" s="145"/>
      <c r="BF268" s="145"/>
      <c r="BG268" s="145"/>
      <c r="BH268" s="145"/>
      <c r="BI268" s="145"/>
      <c r="BJ268" s="145"/>
      <c r="BK268" s="145"/>
      <c r="BL268" s="145"/>
      <c r="BM268" s="145"/>
      <c r="BN268" s="145"/>
      <c r="BO268" s="145"/>
      <c r="BP268" s="145"/>
      <c r="BQ268" s="145"/>
      <c r="BR268" s="145"/>
      <c r="BS268" s="145"/>
      <c r="BT268" s="145"/>
      <c r="BU268" s="145"/>
      <c r="BV268" s="145"/>
      <c r="BW268" s="145"/>
      <c r="BX268" s="145"/>
      <c r="BY268" s="145"/>
      <c r="BZ268" s="145"/>
      <c r="CA268" s="145"/>
      <c r="CB268" s="145"/>
      <c r="CC268" s="145"/>
      <c r="CD268" s="145"/>
      <c r="CE268" s="145"/>
      <c r="CF268" s="145"/>
      <c r="CG268" s="145"/>
      <c r="CH268" s="145"/>
      <c r="CI268" s="145"/>
      <c r="CJ268" s="145"/>
      <c r="CK268" s="145"/>
    </row>
    <row r="269" spans="1:89" s="140" customFormat="1">
      <c r="A269" s="136">
        <f>'PENGGABUNGAN AKTIVITAS'!A268</f>
        <v>266</v>
      </c>
      <c r="B269" s="136" t="str">
        <f>'PENGGABUNGAN AKTIVITAS'!B268</f>
        <v>[5] Ujian Remidi Gastro</v>
      </c>
      <c r="C269" s="136" t="str">
        <f>'PENGGABUNGAN AKTIVITAS'!C268</f>
        <v>P238</v>
      </c>
      <c r="D269" s="136" t="str">
        <f>'PENGGABUNGAN AKTIVITAS'!D268</f>
        <v>UA5</v>
      </c>
      <c r="E269" s="136">
        <f>'PENGGABUNGAN AKTIVITAS'!E268</f>
        <v>3</v>
      </c>
      <c r="F269" s="136">
        <f>'PENGGABUNGAN AKTIVITAS'!F268</f>
        <v>60</v>
      </c>
      <c r="G269" s="137">
        <f t="shared" si="33"/>
        <v>180</v>
      </c>
      <c r="H269" s="138">
        <f>(G269/$G$381)*'REKAP BTL'!$C$14</f>
        <v>7873036.7593202181</v>
      </c>
      <c r="I269" s="136"/>
      <c r="J269" s="136"/>
      <c r="K269" s="136"/>
      <c r="L269" s="136"/>
      <c r="M269" s="136"/>
      <c r="N269" s="136"/>
      <c r="O269" s="136"/>
      <c r="P269" s="136"/>
      <c r="Q269" s="136"/>
      <c r="R269" s="136"/>
      <c r="S269" s="136"/>
      <c r="T269" s="136"/>
      <c r="U269" s="136"/>
      <c r="V269" s="136"/>
      <c r="W269" s="136"/>
      <c r="X269" s="136"/>
      <c r="Y269" s="136"/>
      <c r="Z269" s="139">
        <f t="shared" si="28"/>
        <v>146997.52662461149</v>
      </c>
      <c r="AA269" s="139">
        <f t="shared" si="29"/>
        <v>146997.52662461149</v>
      </c>
      <c r="AB269" s="139">
        <f t="shared" si="30"/>
        <v>146997.52662461149</v>
      </c>
      <c r="AC269" s="139">
        <f t="shared" si="31"/>
        <v>146997.52662461149</v>
      </c>
      <c r="AD269" s="136"/>
      <c r="AE269" s="136"/>
      <c r="AF269" s="136"/>
      <c r="AG269" s="136"/>
      <c r="AH269" s="136"/>
      <c r="AI269" s="136"/>
      <c r="AJ269" s="136"/>
      <c r="AK269" s="136"/>
      <c r="AL269" s="119">
        <f t="shared" si="27"/>
        <v>587990.10649844597</v>
      </c>
      <c r="AM269" s="119">
        <f t="shared" si="32"/>
        <v>12249.793885384292</v>
      </c>
      <c r="AN269" s="145"/>
      <c r="AO269" s="145"/>
      <c r="AP269" s="145"/>
      <c r="AQ269" s="145"/>
      <c r="AR269" s="145"/>
      <c r="AS269" s="145"/>
      <c r="AT269" s="145"/>
      <c r="AU269" s="145"/>
      <c r="AV269" s="145"/>
      <c r="AW269" s="145"/>
      <c r="AX269" s="145"/>
      <c r="AY269" s="145"/>
      <c r="AZ269" s="145"/>
      <c r="BA269" s="145"/>
      <c r="BB269" s="145"/>
      <c r="BC269" s="145"/>
      <c r="BD269" s="145"/>
      <c r="BE269" s="145"/>
      <c r="BF269" s="145"/>
      <c r="BG269" s="145"/>
      <c r="BH269" s="145"/>
      <c r="BI269" s="145"/>
      <c r="BJ269" s="145"/>
      <c r="BK269" s="145"/>
      <c r="BL269" s="145"/>
      <c r="BM269" s="145"/>
      <c r="BN269" s="145"/>
      <c r="BO269" s="145"/>
      <c r="BP269" s="145"/>
      <c r="BQ269" s="145"/>
      <c r="BR269" s="145"/>
      <c r="BS269" s="145"/>
      <c r="BT269" s="145"/>
      <c r="BU269" s="145"/>
      <c r="BV269" s="145"/>
      <c r="BW269" s="145"/>
      <c r="BX269" s="145"/>
      <c r="BY269" s="145"/>
      <c r="BZ269" s="145"/>
      <c r="CA269" s="145"/>
      <c r="CB269" s="145"/>
      <c r="CC269" s="145"/>
      <c r="CD269" s="145"/>
      <c r="CE269" s="145"/>
      <c r="CF269" s="145"/>
      <c r="CG269" s="145"/>
      <c r="CH269" s="145"/>
      <c r="CI269" s="145"/>
      <c r="CJ269" s="145"/>
      <c r="CK269" s="145"/>
    </row>
    <row r="270" spans="1:89" s="140" customFormat="1">
      <c r="A270" s="136">
        <f>'PENGGABUNGAN AKTIVITAS'!A269</f>
        <v>267</v>
      </c>
      <c r="B270" s="136" t="str">
        <f>'PENGGABUNGAN AKTIVITAS'!B269</f>
        <v>[5] Ujian Sooca Repro</v>
      </c>
      <c r="C270" s="136" t="str">
        <f>'PENGGABUNGAN AKTIVITAS'!C269</f>
        <v>P239</v>
      </c>
      <c r="D270" s="136" t="str">
        <f>'PENGGABUNGAN AKTIVITAS'!D269</f>
        <v>UA5</v>
      </c>
      <c r="E270" s="136">
        <f>'PENGGABUNGAN AKTIVITAS'!E269</f>
        <v>8</v>
      </c>
      <c r="F270" s="136">
        <f>'PENGGABUNGAN AKTIVITAS'!F269</f>
        <v>195</v>
      </c>
      <c r="G270" s="137">
        <f t="shared" si="33"/>
        <v>1560</v>
      </c>
      <c r="H270" s="138">
        <f>(G270/$G$381)*'REKAP BTL'!$C$14</f>
        <v>68232985.247441888</v>
      </c>
      <c r="I270" s="136"/>
      <c r="J270" s="136"/>
      <c r="K270" s="136"/>
      <c r="L270" s="136"/>
      <c r="M270" s="136"/>
      <c r="N270" s="136"/>
      <c r="O270" s="136"/>
      <c r="P270" s="136"/>
      <c r="Q270" s="136"/>
      <c r="R270" s="136"/>
      <c r="S270" s="136"/>
      <c r="T270" s="136"/>
      <c r="U270" s="136"/>
      <c r="V270" s="136"/>
      <c r="W270" s="136"/>
      <c r="X270" s="136"/>
      <c r="Y270" s="136"/>
      <c r="Z270" s="139">
        <f t="shared" si="28"/>
        <v>1273978.5640799664</v>
      </c>
      <c r="AA270" s="139">
        <f t="shared" si="29"/>
        <v>1273978.5640799664</v>
      </c>
      <c r="AB270" s="139">
        <f t="shared" si="30"/>
        <v>1273978.5640799664</v>
      </c>
      <c r="AC270" s="139">
        <f t="shared" si="31"/>
        <v>1273978.5640799664</v>
      </c>
      <c r="AD270" s="136"/>
      <c r="AE270" s="136"/>
      <c r="AF270" s="136"/>
      <c r="AG270" s="136"/>
      <c r="AH270" s="136"/>
      <c r="AI270" s="136"/>
      <c r="AJ270" s="136"/>
      <c r="AK270" s="136"/>
      <c r="AL270" s="119">
        <f t="shared" si="27"/>
        <v>5095914.2563198656</v>
      </c>
      <c r="AM270" s="119">
        <f t="shared" si="32"/>
        <v>106164.88033999719</v>
      </c>
      <c r="AN270" s="145"/>
      <c r="AO270" s="145"/>
      <c r="AP270" s="145"/>
      <c r="AQ270" s="145"/>
      <c r="AR270" s="145"/>
      <c r="AS270" s="145"/>
      <c r="AT270" s="145"/>
      <c r="AU270" s="145"/>
      <c r="AV270" s="145"/>
      <c r="AW270" s="145"/>
      <c r="AX270" s="145"/>
      <c r="AY270" s="145"/>
      <c r="AZ270" s="145"/>
      <c r="BA270" s="145"/>
      <c r="BB270" s="145"/>
      <c r="BC270" s="145"/>
      <c r="BD270" s="145"/>
      <c r="BE270" s="145"/>
      <c r="BF270" s="145"/>
      <c r="BG270" s="145"/>
      <c r="BH270" s="145"/>
      <c r="BI270" s="145"/>
      <c r="BJ270" s="145"/>
      <c r="BK270" s="145"/>
      <c r="BL270" s="145"/>
      <c r="BM270" s="145"/>
      <c r="BN270" s="145"/>
      <c r="BO270" s="145"/>
      <c r="BP270" s="145"/>
      <c r="BQ270" s="145"/>
      <c r="BR270" s="145"/>
      <c r="BS270" s="145"/>
      <c r="BT270" s="145"/>
      <c r="BU270" s="145"/>
      <c r="BV270" s="145"/>
      <c r="BW270" s="145"/>
      <c r="BX270" s="145"/>
      <c r="BY270" s="145"/>
      <c r="BZ270" s="145"/>
      <c r="CA270" s="145"/>
      <c r="CB270" s="145"/>
      <c r="CC270" s="145"/>
      <c r="CD270" s="145"/>
      <c r="CE270" s="145"/>
      <c r="CF270" s="145"/>
      <c r="CG270" s="145"/>
      <c r="CH270" s="145"/>
      <c r="CI270" s="145"/>
      <c r="CJ270" s="145"/>
      <c r="CK270" s="145"/>
    </row>
    <row r="271" spans="1:89" s="140" customFormat="1">
      <c r="A271" s="136">
        <f>'PENGGABUNGAN AKTIVITAS'!A270</f>
        <v>268</v>
      </c>
      <c r="B271" s="136" t="str">
        <f>'PENGGABUNGAN AKTIVITAS'!B270</f>
        <v>[5] UP Sooca Repro</v>
      </c>
      <c r="C271" s="136" t="str">
        <f>'PENGGABUNGAN AKTIVITAS'!C270</f>
        <v>P240</v>
      </c>
      <c r="D271" s="136" t="str">
        <f>'PENGGABUNGAN AKTIVITAS'!D270</f>
        <v>UA5</v>
      </c>
      <c r="E271" s="136">
        <f>'PENGGABUNGAN AKTIVITAS'!E270</f>
        <v>8</v>
      </c>
      <c r="F271" s="136">
        <f>'PENGGABUNGAN AKTIVITAS'!F270</f>
        <v>100</v>
      </c>
      <c r="G271" s="137">
        <f t="shared" si="33"/>
        <v>800</v>
      </c>
      <c r="H271" s="138">
        <f>(G271/$G$381)*'REKAP BTL'!$C$14</f>
        <v>34991274.485867634</v>
      </c>
      <c r="I271" s="136"/>
      <c r="J271" s="136"/>
      <c r="K271" s="136"/>
      <c r="L271" s="136"/>
      <c r="M271" s="136"/>
      <c r="N271" s="136"/>
      <c r="O271" s="136"/>
      <c r="P271" s="136"/>
      <c r="Q271" s="136"/>
      <c r="R271" s="136"/>
      <c r="S271" s="136"/>
      <c r="T271" s="136"/>
      <c r="U271" s="136"/>
      <c r="V271" s="136"/>
      <c r="W271" s="136"/>
      <c r="X271" s="136"/>
      <c r="Y271" s="136"/>
      <c r="Z271" s="139">
        <f t="shared" si="28"/>
        <v>653322.34055382886</v>
      </c>
      <c r="AA271" s="139">
        <f t="shared" si="29"/>
        <v>653322.34055382886</v>
      </c>
      <c r="AB271" s="139">
        <f t="shared" si="30"/>
        <v>653322.34055382886</v>
      </c>
      <c r="AC271" s="139">
        <f t="shared" si="31"/>
        <v>653322.34055382886</v>
      </c>
      <c r="AD271" s="136"/>
      <c r="AE271" s="136"/>
      <c r="AF271" s="136"/>
      <c r="AG271" s="136"/>
      <c r="AH271" s="136"/>
      <c r="AI271" s="136"/>
      <c r="AJ271" s="136"/>
      <c r="AK271" s="136"/>
      <c r="AL271" s="119">
        <f t="shared" si="27"/>
        <v>2613289.3622153155</v>
      </c>
      <c r="AM271" s="119">
        <f t="shared" si="32"/>
        <v>54443.528379485739</v>
      </c>
      <c r="AN271" s="145"/>
      <c r="AO271" s="145"/>
      <c r="AP271" s="145"/>
      <c r="AQ271" s="145"/>
      <c r="AR271" s="145"/>
      <c r="AS271" s="145"/>
      <c r="AT271" s="145"/>
      <c r="AU271" s="145"/>
      <c r="AV271" s="145"/>
      <c r="AW271" s="145"/>
      <c r="AX271" s="145"/>
      <c r="AY271" s="145"/>
      <c r="AZ271" s="145"/>
      <c r="BA271" s="145"/>
      <c r="BB271" s="145"/>
      <c r="BC271" s="145"/>
      <c r="BD271" s="145"/>
      <c r="BE271" s="145"/>
      <c r="BF271" s="145"/>
      <c r="BG271" s="145"/>
      <c r="BH271" s="145"/>
      <c r="BI271" s="145"/>
      <c r="BJ271" s="145"/>
      <c r="BK271" s="145"/>
      <c r="BL271" s="145"/>
      <c r="BM271" s="145"/>
      <c r="BN271" s="145"/>
      <c r="BO271" s="145"/>
      <c r="BP271" s="145"/>
      <c r="BQ271" s="145"/>
      <c r="BR271" s="145"/>
      <c r="BS271" s="145"/>
      <c r="BT271" s="145"/>
      <c r="BU271" s="145"/>
      <c r="BV271" s="145"/>
      <c r="BW271" s="145"/>
      <c r="BX271" s="145"/>
      <c r="BY271" s="145"/>
      <c r="BZ271" s="145"/>
      <c r="CA271" s="145"/>
      <c r="CB271" s="145"/>
      <c r="CC271" s="145"/>
      <c r="CD271" s="145"/>
      <c r="CE271" s="145"/>
      <c r="CF271" s="145"/>
      <c r="CG271" s="145"/>
      <c r="CH271" s="145"/>
      <c r="CI271" s="145"/>
      <c r="CJ271" s="145"/>
      <c r="CK271" s="145"/>
    </row>
    <row r="272" spans="1:89" s="140" customFormat="1">
      <c r="A272" s="136">
        <f>'PENGGABUNGAN AKTIVITAS'!A271</f>
        <v>269</v>
      </c>
      <c r="B272" s="136" t="str">
        <f>'PENGGABUNGAN AKTIVITAS'!B271</f>
        <v>[5] Ujian Sooca Uro</v>
      </c>
      <c r="C272" s="136" t="str">
        <f>'PENGGABUNGAN AKTIVITAS'!C271</f>
        <v>P241</v>
      </c>
      <c r="D272" s="136" t="str">
        <f>'PENGGABUNGAN AKTIVITAS'!D271</f>
        <v>UA5</v>
      </c>
      <c r="E272" s="136">
        <f>'PENGGABUNGAN AKTIVITAS'!E271</f>
        <v>8</v>
      </c>
      <c r="F272" s="136">
        <f>'PENGGABUNGAN AKTIVITAS'!F271</f>
        <v>195</v>
      </c>
      <c r="G272" s="137">
        <f t="shared" si="33"/>
        <v>1560</v>
      </c>
      <c r="H272" s="138">
        <f>(G272/$G$381)*'REKAP BTL'!$C$14</f>
        <v>68232985.247441888</v>
      </c>
      <c r="I272" s="136"/>
      <c r="J272" s="136"/>
      <c r="K272" s="136"/>
      <c r="L272" s="136"/>
      <c r="M272" s="136"/>
      <c r="N272" s="136"/>
      <c r="O272" s="136"/>
      <c r="P272" s="136"/>
      <c r="Q272" s="136"/>
      <c r="R272" s="136"/>
      <c r="S272" s="136"/>
      <c r="T272" s="136"/>
      <c r="U272" s="136"/>
      <c r="V272" s="136"/>
      <c r="W272" s="136"/>
      <c r="X272" s="136"/>
      <c r="Y272" s="136"/>
      <c r="Z272" s="139">
        <f t="shared" si="28"/>
        <v>1273978.5640799664</v>
      </c>
      <c r="AA272" s="139">
        <f t="shared" si="29"/>
        <v>1273978.5640799664</v>
      </c>
      <c r="AB272" s="139">
        <f t="shared" si="30"/>
        <v>1273978.5640799664</v>
      </c>
      <c r="AC272" s="139">
        <f t="shared" si="31"/>
        <v>1273978.5640799664</v>
      </c>
      <c r="AD272" s="136"/>
      <c r="AE272" s="136"/>
      <c r="AF272" s="136"/>
      <c r="AG272" s="136"/>
      <c r="AH272" s="136"/>
      <c r="AI272" s="136"/>
      <c r="AJ272" s="136"/>
      <c r="AK272" s="136"/>
      <c r="AL272" s="119">
        <f t="shared" si="27"/>
        <v>5095914.2563198656</v>
      </c>
      <c r="AM272" s="119">
        <f t="shared" si="32"/>
        <v>106164.88033999719</v>
      </c>
      <c r="AN272" s="145"/>
      <c r="AO272" s="145"/>
      <c r="AP272" s="145"/>
      <c r="AQ272" s="145"/>
      <c r="AR272" s="145"/>
      <c r="AS272" s="145"/>
      <c r="AT272" s="145"/>
      <c r="AU272" s="145"/>
      <c r="AV272" s="145"/>
      <c r="AW272" s="145"/>
      <c r="AX272" s="145"/>
      <c r="AY272" s="145"/>
      <c r="AZ272" s="145"/>
      <c r="BA272" s="145"/>
      <c r="BB272" s="145"/>
      <c r="BC272" s="145"/>
      <c r="BD272" s="145"/>
      <c r="BE272" s="145"/>
      <c r="BF272" s="145"/>
      <c r="BG272" s="145"/>
      <c r="BH272" s="145"/>
      <c r="BI272" s="145"/>
      <c r="BJ272" s="145"/>
      <c r="BK272" s="145"/>
      <c r="BL272" s="145"/>
      <c r="BM272" s="145"/>
      <c r="BN272" s="145"/>
      <c r="BO272" s="145"/>
      <c r="BP272" s="145"/>
      <c r="BQ272" s="145"/>
      <c r="BR272" s="145"/>
      <c r="BS272" s="145"/>
      <c r="BT272" s="145"/>
      <c r="BU272" s="145"/>
      <c r="BV272" s="145"/>
      <c r="BW272" s="145"/>
      <c r="BX272" s="145"/>
      <c r="BY272" s="145"/>
      <c r="BZ272" s="145"/>
      <c r="CA272" s="145"/>
      <c r="CB272" s="145"/>
      <c r="CC272" s="145"/>
      <c r="CD272" s="145"/>
      <c r="CE272" s="145"/>
      <c r="CF272" s="145"/>
      <c r="CG272" s="145"/>
      <c r="CH272" s="145"/>
      <c r="CI272" s="145"/>
      <c r="CJ272" s="145"/>
      <c r="CK272" s="145"/>
    </row>
    <row r="273" spans="1:89" s="140" customFormat="1">
      <c r="A273" s="136">
        <f>'PENGGABUNGAN AKTIVITAS'!A272</f>
        <v>270</v>
      </c>
      <c r="B273" s="136" t="str">
        <f>'PENGGABUNGAN AKTIVITAS'!B272</f>
        <v>[5] UP Sooca Uro</v>
      </c>
      <c r="C273" s="136" t="str">
        <f>'PENGGABUNGAN AKTIVITAS'!C272</f>
        <v>P242</v>
      </c>
      <c r="D273" s="136" t="str">
        <f>'PENGGABUNGAN AKTIVITAS'!D272</f>
        <v>UA5</v>
      </c>
      <c r="E273" s="136">
        <f>'PENGGABUNGAN AKTIVITAS'!E272</f>
        <v>8</v>
      </c>
      <c r="F273" s="136">
        <f>'PENGGABUNGAN AKTIVITAS'!F272</f>
        <v>100</v>
      </c>
      <c r="G273" s="137">
        <f t="shared" si="33"/>
        <v>800</v>
      </c>
      <c r="H273" s="138">
        <f>(G273/$G$381)*'REKAP BTL'!$C$14</f>
        <v>34991274.485867634</v>
      </c>
      <c r="I273" s="136"/>
      <c r="J273" s="136"/>
      <c r="K273" s="136"/>
      <c r="L273" s="136"/>
      <c r="M273" s="136"/>
      <c r="N273" s="136"/>
      <c r="O273" s="136"/>
      <c r="P273" s="136"/>
      <c r="Q273" s="136"/>
      <c r="R273" s="136"/>
      <c r="S273" s="136"/>
      <c r="T273" s="136"/>
      <c r="U273" s="136"/>
      <c r="V273" s="136"/>
      <c r="W273" s="136"/>
      <c r="X273" s="136"/>
      <c r="Y273" s="136"/>
      <c r="Z273" s="139">
        <f t="shared" si="28"/>
        <v>653322.34055382886</v>
      </c>
      <c r="AA273" s="139">
        <f t="shared" si="29"/>
        <v>653322.34055382886</v>
      </c>
      <c r="AB273" s="139">
        <f t="shared" si="30"/>
        <v>653322.34055382886</v>
      </c>
      <c r="AC273" s="139">
        <f t="shared" si="31"/>
        <v>653322.34055382886</v>
      </c>
      <c r="AD273" s="136"/>
      <c r="AE273" s="136"/>
      <c r="AF273" s="136"/>
      <c r="AG273" s="136"/>
      <c r="AH273" s="136"/>
      <c r="AI273" s="136"/>
      <c r="AJ273" s="136"/>
      <c r="AK273" s="136"/>
      <c r="AL273" s="119">
        <f t="shared" si="27"/>
        <v>2613289.3622153155</v>
      </c>
      <c r="AM273" s="119">
        <f t="shared" si="32"/>
        <v>54443.528379485739</v>
      </c>
      <c r="AN273" s="145"/>
      <c r="AO273" s="145"/>
      <c r="AP273" s="145"/>
      <c r="AQ273" s="145"/>
      <c r="AR273" s="145"/>
      <c r="AS273" s="145"/>
      <c r="AT273" s="145"/>
      <c r="AU273" s="145"/>
      <c r="AV273" s="145"/>
      <c r="AW273" s="145"/>
      <c r="AX273" s="145"/>
      <c r="AY273" s="145"/>
      <c r="AZ273" s="145"/>
      <c r="BA273" s="145"/>
      <c r="BB273" s="145"/>
      <c r="BC273" s="145"/>
      <c r="BD273" s="145"/>
      <c r="BE273" s="145"/>
      <c r="BF273" s="145"/>
      <c r="BG273" s="145"/>
      <c r="BH273" s="145"/>
      <c r="BI273" s="145"/>
      <c r="BJ273" s="145"/>
      <c r="BK273" s="145"/>
      <c r="BL273" s="145"/>
      <c r="BM273" s="145"/>
      <c r="BN273" s="145"/>
      <c r="BO273" s="145"/>
      <c r="BP273" s="145"/>
      <c r="BQ273" s="145"/>
      <c r="BR273" s="145"/>
      <c r="BS273" s="145"/>
      <c r="BT273" s="145"/>
      <c r="BU273" s="145"/>
      <c r="BV273" s="145"/>
      <c r="BW273" s="145"/>
      <c r="BX273" s="145"/>
      <c r="BY273" s="145"/>
      <c r="BZ273" s="145"/>
      <c r="CA273" s="145"/>
      <c r="CB273" s="145"/>
      <c r="CC273" s="145"/>
      <c r="CD273" s="145"/>
      <c r="CE273" s="145"/>
      <c r="CF273" s="145"/>
      <c r="CG273" s="145"/>
      <c r="CH273" s="145"/>
      <c r="CI273" s="145"/>
      <c r="CJ273" s="145"/>
      <c r="CK273" s="145"/>
    </row>
    <row r="274" spans="1:89" s="140" customFormat="1">
      <c r="A274" s="136">
        <f>'PENGGABUNGAN AKTIVITAS'!A273</f>
        <v>271</v>
      </c>
      <c r="B274" s="136" t="str">
        <f>'PENGGABUNGAN AKTIVITAS'!B273</f>
        <v>[5] Ujian Sooca Gastro</v>
      </c>
      <c r="C274" s="136" t="str">
        <f>'PENGGABUNGAN AKTIVITAS'!C273</f>
        <v>P243</v>
      </c>
      <c r="D274" s="136" t="str">
        <f>'PENGGABUNGAN AKTIVITAS'!D273</f>
        <v>UA5</v>
      </c>
      <c r="E274" s="136">
        <f>'PENGGABUNGAN AKTIVITAS'!E273</f>
        <v>8</v>
      </c>
      <c r="F274" s="136">
        <f>'PENGGABUNGAN AKTIVITAS'!F273</f>
        <v>195</v>
      </c>
      <c r="G274" s="137">
        <f t="shared" si="33"/>
        <v>1560</v>
      </c>
      <c r="H274" s="138">
        <f>(G274/$G$381)*'REKAP BTL'!$C$14</f>
        <v>68232985.247441888</v>
      </c>
      <c r="I274" s="136"/>
      <c r="J274" s="136"/>
      <c r="K274" s="136"/>
      <c r="L274" s="136"/>
      <c r="M274" s="136"/>
      <c r="N274" s="136"/>
      <c r="O274" s="136"/>
      <c r="P274" s="136"/>
      <c r="Q274" s="136"/>
      <c r="R274" s="136"/>
      <c r="S274" s="136"/>
      <c r="T274" s="136"/>
      <c r="U274" s="136"/>
      <c r="V274" s="136"/>
      <c r="W274" s="136"/>
      <c r="X274" s="136"/>
      <c r="Y274" s="136"/>
      <c r="Z274" s="139">
        <f t="shared" si="28"/>
        <v>1273978.5640799664</v>
      </c>
      <c r="AA274" s="139">
        <f t="shared" si="29"/>
        <v>1273978.5640799664</v>
      </c>
      <c r="AB274" s="139">
        <f t="shared" si="30"/>
        <v>1273978.5640799664</v>
      </c>
      <c r="AC274" s="139">
        <f t="shared" si="31"/>
        <v>1273978.5640799664</v>
      </c>
      <c r="AD274" s="136"/>
      <c r="AE274" s="136"/>
      <c r="AF274" s="136"/>
      <c r="AG274" s="136"/>
      <c r="AH274" s="136"/>
      <c r="AI274" s="136"/>
      <c r="AJ274" s="136"/>
      <c r="AK274" s="136"/>
      <c r="AL274" s="119">
        <f t="shared" si="27"/>
        <v>5095914.2563198656</v>
      </c>
      <c r="AM274" s="119">
        <f t="shared" si="32"/>
        <v>106164.88033999719</v>
      </c>
      <c r="AN274" s="145"/>
      <c r="AO274" s="145"/>
      <c r="AP274" s="145"/>
      <c r="AQ274" s="145"/>
      <c r="AR274" s="145"/>
      <c r="AS274" s="145"/>
      <c r="AT274" s="145"/>
      <c r="AU274" s="145"/>
      <c r="AV274" s="145"/>
      <c r="AW274" s="145"/>
      <c r="AX274" s="145"/>
      <c r="AY274" s="145"/>
      <c r="AZ274" s="145"/>
      <c r="BA274" s="145"/>
      <c r="BB274" s="145"/>
      <c r="BC274" s="145"/>
      <c r="BD274" s="145"/>
      <c r="BE274" s="145"/>
      <c r="BF274" s="145"/>
      <c r="BG274" s="145"/>
      <c r="BH274" s="145"/>
      <c r="BI274" s="145"/>
      <c r="BJ274" s="145"/>
      <c r="BK274" s="145"/>
      <c r="BL274" s="145"/>
      <c r="BM274" s="145"/>
      <c r="BN274" s="145"/>
      <c r="BO274" s="145"/>
      <c r="BP274" s="145"/>
      <c r="BQ274" s="145"/>
      <c r="BR274" s="145"/>
      <c r="BS274" s="145"/>
      <c r="BT274" s="145"/>
      <c r="BU274" s="145"/>
      <c r="BV274" s="145"/>
      <c r="BW274" s="145"/>
      <c r="BX274" s="145"/>
      <c r="BY274" s="145"/>
      <c r="BZ274" s="145"/>
      <c r="CA274" s="145"/>
      <c r="CB274" s="145"/>
      <c r="CC274" s="145"/>
      <c r="CD274" s="145"/>
      <c r="CE274" s="145"/>
      <c r="CF274" s="145"/>
      <c r="CG274" s="145"/>
      <c r="CH274" s="145"/>
      <c r="CI274" s="145"/>
      <c r="CJ274" s="145"/>
      <c r="CK274" s="145"/>
    </row>
    <row r="275" spans="1:89" s="140" customFormat="1">
      <c r="A275" s="136">
        <f>'PENGGABUNGAN AKTIVITAS'!A274</f>
        <v>272</v>
      </c>
      <c r="B275" s="136" t="str">
        <f>'PENGGABUNGAN AKTIVITAS'!B274</f>
        <v>[5] UP Sooca Gastro</v>
      </c>
      <c r="C275" s="136" t="str">
        <f>'PENGGABUNGAN AKTIVITAS'!C274</f>
        <v>P244</v>
      </c>
      <c r="D275" s="136" t="str">
        <f>'PENGGABUNGAN AKTIVITAS'!D274</f>
        <v>UA5</v>
      </c>
      <c r="E275" s="136">
        <f>'PENGGABUNGAN AKTIVITAS'!E274</f>
        <v>8</v>
      </c>
      <c r="F275" s="136">
        <f>'PENGGABUNGAN AKTIVITAS'!F274</f>
        <v>100</v>
      </c>
      <c r="G275" s="137">
        <f t="shared" ref="G275:G338" si="34">E275*F275</f>
        <v>800</v>
      </c>
      <c r="H275" s="138">
        <f>(G275/$G$381)*'REKAP BTL'!$C$14</f>
        <v>34991274.485867634</v>
      </c>
      <c r="I275" s="136"/>
      <c r="J275" s="136"/>
      <c r="K275" s="136"/>
      <c r="L275" s="136"/>
      <c r="M275" s="136"/>
      <c r="N275" s="136"/>
      <c r="O275" s="136"/>
      <c r="P275" s="136"/>
      <c r="Q275" s="136"/>
      <c r="R275" s="136"/>
      <c r="S275" s="136"/>
      <c r="T275" s="136"/>
      <c r="U275" s="136"/>
      <c r="V275" s="136"/>
      <c r="W275" s="136"/>
      <c r="X275" s="136"/>
      <c r="Y275" s="136"/>
      <c r="Z275" s="139">
        <f t="shared" si="28"/>
        <v>653322.34055382886</v>
      </c>
      <c r="AA275" s="139">
        <f t="shared" si="29"/>
        <v>653322.34055382886</v>
      </c>
      <c r="AB275" s="139">
        <f t="shared" si="30"/>
        <v>653322.34055382886</v>
      </c>
      <c r="AC275" s="139">
        <f t="shared" si="31"/>
        <v>653322.34055382886</v>
      </c>
      <c r="AD275" s="136"/>
      <c r="AE275" s="136"/>
      <c r="AF275" s="136"/>
      <c r="AG275" s="136"/>
      <c r="AH275" s="136"/>
      <c r="AI275" s="136"/>
      <c r="AJ275" s="136"/>
      <c r="AK275" s="136"/>
      <c r="AL275" s="119">
        <f t="shared" si="27"/>
        <v>2613289.3622153155</v>
      </c>
      <c r="AM275" s="119">
        <f t="shared" si="32"/>
        <v>54443.528379485739</v>
      </c>
      <c r="AN275" s="145"/>
      <c r="AO275" s="145"/>
      <c r="AP275" s="145"/>
      <c r="AQ275" s="145"/>
      <c r="AR275" s="145"/>
      <c r="AS275" s="145"/>
      <c r="AT275" s="145"/>
      <c r="AU275" s="145"/>
      <c r="AV275" s="145"/>
      <c r="AW275" s="145"/>
      <c r="AX275" s="145"/>
      <c r="AY275" s="145"/>
      <c r="AZ275" s="145"/>
      <c r="BA275" s="145"/>
      <c r="BB275" s="145"/>
      <c r="BC275" s="145"/>
      <c r="BD275" s="145"/>
      <c r="BE275" s="145"/>
      <c r="BF275" s="145"/>
      <c r="BG275" s="145"/>
      <c r="BH275" s="145"/>
      <c r="BI275" s="145"/>
      <c r="BJ275" s="145"/>
      <c r="BK275" s="145"/>
      <c r="BL275" s="145"/>
      <c r="BM275" s="145"/>
      <c r="BN275" s="145"/>
      <c r="BO275" s="145"/>
      <c r="BP275" s="145"/>
      <c r="BQ275" s="145"/>
      <c r="BR275" s="145"/>
      <c r="BS275" s="145"/>
      <c r="BT275" s="145"/>
      <c r="BU275" s="145"/>
      <c r="BV275" s="145"/>
      <c r="BW275" s="145"/>
      <c r="BX275" s="145"/>
      <c r="BY275" s="145"/>
      <c r="BZ275" s="145"/>
      <c r="CA275" s="145"/>
      <c r="CB275" s="145"/>
      <c r="CC275" s="145"/>
      <c r="CD275" s="145"/>
      <c r="CE275" s="145"/>
      <c r="CF275" s="145"/>
      <c r="CG275" s="145"/>
      <c r="CH275" s="145"/>
      <c r="CI275" s="145"/>
      <c r="CJ275" s="145"/>
      <c r="CK275" s="145"/>
    </row>
    <row r="276" spans="1:89" s="140" customFormat="1">
      <c r="A276" s="136">
        <f>'PENGGABUNGAN AKTIVITAS'!A275</f>
        <v>273</v>
      </c>
      <c r="B276" s="136" t="str">
        <f>'PENGGABUNGAN AKTIVITAS'!B275</f>
        <v>[5] UTS IPE</v>
      </c>
      <c r="C276" s="136" t="str">
        <f>'PENGGABUNGAN AKTIVITAS'!C275</f>
        <v>P245</v>
      </c>
      <c r="D276" s="136" t="str">
        <f>'PENGGABUNGAN AKTIVITAS'!D275</f>
        <v>UA5</v>
      </c>
      <c r="E276" s="136">
        <f>'PENGGABUNGAN AKTIVITAS'!E275</f>
        <v>2</v>
      </c>
      <c r="F276" s="136">
        <f>'PENGGABUNGAN AKTIVITAS'!F275</f>
        <v>195</v>
      </c>
      <c r="G276" s="137">
        <f t="shared" si="34"/>
        <v>390</v>
      </c>
      <c r="H276" s="138">
        <f>(G276/$G$381)*'REKAP BTL'!$C$14</f>
        <v>17058246.311860472</v>
      </c>
      <c r="I276" s="136"/>
      <c r="J276" s="136"/>
      <c r="K276" s="136"/>
      <c r="L276" s="136"/>
      <c r="M276" s="136"/>
      <c r="N276" s="136"/>
      <c r="O276" s="136"/>
      <c r="P276" s="136"/>
      <c r="Q276" s="136"/>
      <c r="R276" s="136"/>
      <c r="S276" s="136"/>
      <c r="T276" s="136"/>
      <c r="U276" s="136"/>
      <c r="V276" s="136"/>
      <c r="W276" s="136"/>
      <c r="X276" s="136"/>
      <c r="Y276" s="136"/>
      <c r="Z276" s="139">
        <f t="shared" si="28"/>
        <v>318494.6410199916</v>
      </c>
      <c r="AA276" s="139">
        <f t="shared" si="29"/>
        <v>318494.6410199916</v>
      </c>
      <c r="AB276" s="139">
        <f t="shared" si="30"/>
        <v>318494.6410199916</v>
      </c>
      <c r="AC276" s="139">
        <f t="shared" si="31"/>
        <v>318494.6410199916</v>
      </c>
      <c r="AD276" s="136"/>
      <c r="AE276" s="136"/>
      <c r="AF276" s="136"/>
      <c r="AG276" s="136"/>
      <c r="AH276" s="136"/>
      <c r="AI276" s="136"/>
      <c r="AJ276" s="136"/>
      <c r="AK276" s="136"/>
      <c r="AL276" s="119">
        <f t="shared" si="27"/>
        <v>1273978.5640799664</v>
      </c>
      <c r="AM276" s="119">
        <f t="shared" si="32"/>
        <v>26541.220084999299</v>
      </c>
      <c r="AN276" s="145"/>
      <c r="AO276" s="145"/>
      <c r="AP276" s="145"/>
      <c r="AQ276" s="145"/>
      <c r="AR276" s="145"/>
      <c r="AS276" s="145"/>
      <c r="AT276" s="145"/>
      <c r="AU276" s="145"/>
      <c r="AV276" s="145"/>
      <c r="AW276" s="145"/>
      <c r="AX276" s="145"/>
      <c r="AY276" s="145"/>
      <c r="AZ276" s="145"/>
      <c r="BA276" s="145"/>
      <c r="BB276" s="145"/>
      <c r="BC276" s="145"/>
      <c r="BD276" s="145"/>
      <c r="BE276" s="145"/>
      <c r="BF276" s="145"/>
      <c r="BG276" s="145"/>
      <c r="BH276" s="145"/>
      <c r="BI276" s="145"/>
      <c r="BJ276" s="145"/>
      <c r="BK276" s="145"/>
      <c r="BL276" s="145"/>
      <c r="BM276" s="145"/>
      <c r="BN276" s="145"/>
      <c r="BO276" s="145"/>
      <c r="BP276" s="145"/>
      <c r="BQ276" s="145"/>
      <c r="BR276" s="145"/>
      <c r="BS276" s="145"/>
      <c r="BT276" s="145"/>
      <c r="BU276" s="145"/>
      <c r="BV276" s="145"/>
      <c r="BW276" s="145"/>
      <c r="BX276" s="145"/>
      <c r="BY276" s="145"/>
      <c r="BZ276" s="145"/>
      <c r="CA276" s="145"/>
      <c r="CB276" s="145"/>
      <c r="CC276" s="145"/>
      <c r="CD276" s="145"/>
      <c r="CE276" s="145"/>
      <c r="CF276" s="145"/>
      <c r="CG276" s="145"/>
      <c r="CH276" s="145"/>
      <c r="CI276" s="145"/>
      <c r="CJ276" s="145"/>
      <c r="CK276" s="145"/>
    </row>
    <row r="277" spans="1:89" s="140" customFormat="1">
      <c r="A277" s="136">
        <f>'PENGGABUNGAN AKTIVITAS'!A276</f>
        <v>274</v>
      </c>
      <c r="B277" s="136" t="str">
        <f>'PENGGABUNGAN AKTIVITAS'!B276</f>
        <v>[5] UAS IPE</v>
      </c>
      <c r="C277" s="136" t="str">
        <f>'PENGGABUNGAN AKTIVITAS'!C276</f>
        <v>P246</v>
      </c>
      <c r="D277" s="136" t="str">
        <f>'PENGGABUNGAN AKTIVITAS'!D276</f>
        <v>UA5</v>
      </c>
      <c r="E277" s="136">
        <f>'PENGGABUNGAN AKTIVITAS'!E276</f>
        <v>2</v>
      </c>
      <c r="F277" s="136">
        <f>'PENGGABUNGAN AKTIVITAS'!F276</f>
        <v>195</v>
      </c>
      <c r="G277" s="137">
        <f t="shared" si="34"/>
        <v>390</v>
      </c>
      <c r="H277" s="138">
        <f>(G277/$G$381)*'REKAP BTL'!$C$14</f>
        <v>17058246.311860472</v>
      </c>
      <c r="I277" s="136"/>
      <c r="J277" s="136"/>
      <c r="K277" s="136"/>
      <c r="L277" s="136"/>
      <c r="M277" s="136"/>
      <c r="N277" s="136"/>
      <c r="O277" s="136"/>
      <c r="P277" s="136"/>
      <c r="Q277" s="136"/>
      <c r="R277" s="136"/>
      <c r="S277" s="136"/>
      <c r="T277" s="136"/>
      <c r="U277" s="136"/>
      <c r="V277" s="136"/>
      <c r="W277" s="136"/>
      <c r="X277" s="136"/>
      <c r="Y277" s="136"/>
      <c r="Z277" s="139">
        <f t="shared" si="28"/>
        <v>318494.6410199916</v>
      </c>
      <c r="AA277" s="139">
        <f t="shared" si="29"/>
        <v>318494.6410199916</v>
      </c>
      <c r="AB277" s="139">
        <f t="shared" si="30"/>
        <v>318494.6410199916</v>
      </c>
      <c r="AC277" s="139">
        <f t="shared" si="31"/>
        <v>318494.6410199916</v>
      </c>
      <c r="AD277" s="136"/>
      <c r="AE277" s="136"/>
      <c r="AF277" s="136"/>
      <c r="AG277" s="136"/>
      <c r="AH277" s="136"/>
      <c r="AI277" s="136"/>
      <c r="AJ277" s="136"/>
      <c r="AK277" s="136"/>
      <c r="AL277" s="119">
        <f t="shared" si="27"/>
        <v>1273978.5640799664</v>
      </c>
      <c r="AM277" s="119">
        <f t="shared" si="32"/>
        <v>26541.220084999299</v>
      </c>
      <c r="AN277" s="145"/>
      <c r="AO277" s="145"/>
      <c r="AP277" s="145"/>
      <c r="AQ277" s="145"/>
      <c r="AR277" s="145"/>
      <c r="AS277" s="145"/>
      <c r="AT277" s="145"/>
      <c r="AU277" s="145"/>
      <c r="AV277" s="145"/>
      <c r="AW277" s="145"/>
      <c r="AX277" s="145"/>
      <c r="AY277" s="145"/>
      <c r="AZ277" s="145"/>
      <c r="BA277" s="145"/>
      <c r="BB277" s="145"/>
      <c r="BC277" s="145"/>
      <c r="BD277" s="145"/>
      <c r="BE277" s="145"/>
      <c r="BF277" s="145"/>
      <c r="BG277" s="145"/>
      <c r="BH277" s="145"/>
      <c r="BI277" s="145"/>
      <c r="BJ277" s="145"/>
      <c r="BK277" s="145"/>
      <c r="BL277" s="145"/>
      <c r="BM277" s="145"/>
      <c r="BN277" s="145"/>
      <c r="BO277" s="145"/>
      <c r="BP277" s="145"/>
      <c r="BQ277" s="145"/>
      <c r="BR277" s="145"/>
      <c r="BS277" s="145"/>
      <c r="BT277" s="145"/>
      <c r="BU277" s="145"/>
      <c r="BV277" s="145"/>
      <c r="BW277" s="145"/>
      <c r="BX277" s="145"/>
      <c r="BY277" s="145"/>
      <c r="BZ277" s="145"/>
      <c r="CA277" s="145"/>
      <c r="CB277" s="145"/>
      <c r="CC277" s="145"/>
      <c r="CD277" s="145"/>
      <c r="CE277" s="145"/>
      <c r="CF277" s="145"/>
      <c r="CG277" s="145"/>
      <c r="CH277" s="145"/>
      <c r="CI277" s="145"/>
      <c r="CJ277" s="145"/>
      <c r="CK277" s="145"/>
    </row>
    <row r="278" spans="1:89" s="140" customFormat="1">
      <c r="A278" s="136">
        <f>'PENGGABUNGAN AKTIVITAS'!A277</f>
        <v>275</v>
      </c>
      <c r="B278" s="136" t="str">
        <f>'PENGGABUNGAN AKTIVITAS'!B277</f>
        <v>[5] UTS Biostatistik</v>
      </c>
      <c r="C278" s="136" t="str">
        <f>'PENGGABUNGAN AKTIVITAS'!C277</f>
        <v>P247</v>
      </c>
      <c r="D278" s="136" t="str">
        <f>'PENGGABUNGAN AKTIVITAS'!D277</f>
        <v>UA5</v>
      </c>
      <c r="E278" s="136">
        <f>'PENGGABUNGAN AKTIVITAS'!E277</f>
        <v>2</v>
      </c>
      <c r="F278" s="136">
        <f>'PENGGABUNGAN AKTIVITAS'!F277</f>
        <v>195</v>
      </c>
      <c r="G278" s="137">
        <f t="shared" si="34"/>
        <v>390</v>
      </c>
      <c r="H278" s="138">
        <f>(G278/$G$381)*'REKAP BTL'!$C$14</f>
        <v>17058246.311860472</v>
      </c>
      <c r="I278" s="136"/>
      <c r="J278" s="136"/>
      <c r="K278" s="136"/>
      <c r="L278" s="136"/>
      <c r="M278" s="136"/>
      <c r="N278" s="136"/>
      <c r="O278" s="136"/>
      <c r="P278" s="136"/>
      <c r="Q278" s="136"/>
      <c r="R278" s="136"/>
      <c r="S278" s="136"/>
      <c r="T278" s="136"/>
      <c r="U278" s="136"/>
      <c r="V278" s="136"/>
      <c r="W278" s="136"/>
      <c r="X278" s="136"/>
      <c r="Y278" s="136"/>
      <c r="Z278" s="139">
        <f t="shared" si="28"/>
        <v>318494.6410199916</v>
      </c>
      <c r="AA278" s="139">
        <f t="shared" si="29"/>
        <v>318494.6410199916</v>
      </c>
      <c r="AB278" s="139">
        <f t="shared" si="30"/>
        <v>318494.6410199916</v>
      </c>
      <c r="AC278" s="139">
        <f t="shared" si="31"/>
        <v>318494.6410199916</v>
      </c>
      <c r="AD278" s="136"/>
      <c r="AE278" s="136"/>
      <c r="AF278" s="136"/>
      <c r="AG278" s="136"/>
      <c r="AH278" s="136"/>
      <c r="AI278" s="136"/>
      <c r="AJ278" s="136"/>
      <c r="AK278" s="136"/>
      <c r="AL278" s="119">
        <f t="shared" si="27"/>
        <v>1273978.5640799664</v>
      </c>
      <c r="AM278" s="119">
        <f t="shared" si="32"/>
        <v>26541.220084999299</v>
      </c>
      <c r="AN278" s="145"/>
      <c r="AO278" s="145"/>
      <c r="AP278" s="145"/>
      <c r="AQ278" s="145"/>
      <c r="AR278" s="145"/>
      <c r="AS278" s="145"/>
      <c r="AT278" s="145"/>
      <c r="AU278" s="145"/>
      <c r="AV278" s="145"/>
      <c r="AW278" s="145"/>
      <c r="AX278" s="145"/>
      <c r="AY278" s="145"/>
      <c r="AZ278" s="145"/>
      <c r="BA278" s="145"/>
      <c r="BB278" s="145"/>
      <c r="BC278" s="145"/>
      <c r="BD278" s="145"/>
      <c r="BE278" s="145"/>
      <c r="BF278" s="145"/>
      <c r="BG278" s="145"/>
      <c r="BH278" s="145"/>
      <c r="BI278" s="145"/>
      <c r="BJ278" s="145"/>
      <c r="BK278" s="145"/>
      <c r="BL278" s="145"/>
      <c r="BM278" s="145"/>
      <c r="BN278" s="145"/>
      <c r="BO278" s="145"/>
      <c r="BP278" s="145"/>
      <c r="BQ278" s="145"/>
      <c r="BR278" s="145"/>
      <c r="BS278" s="145"/>
      <c r="BT278" s="145"/>
      <c r="BU278" s="145"/>
      <c r="BV278" s="145"/>
      <c r="BW278" s="145"/>
      <c r="BX278" s="145"/>
      <c r="BY278" s="145"/>
      <c r="BZ278" s="145"/>
      <c r="CA278" s="145"/>
      <c r="CB278" s="145"/>
      <c r="CC278" s="145"/>
      <c r="CD278" s="145"/>
      <c r="CE278" s="145"/>
      <c r="CF278" s="145"/>
      <c r="CG278" s="145"/>
      <c r="CH278" s="145"/>
      <c r="CI278" s="145"/>
      <c r="CJ278" s="145"/>
      <c r="CK278" s="145"/>
    </row>
    <row r="279" spans="1:89" s="140" customFormat="1">
      <c r="A279" s="136">
        <f>'PENGGABUNGAN AKTIVITAS'!A278</f>
        <v>276</v>
      </c>
      <c r="B279" s="136" t="str">
        <f>'PENGGABUNGAN AKTIVITAS'!B278</f>
        <v>[5] UAS Biostatistik</v>
      </c>
      <c r="C279" s="136" t="str">
        <f>'PENGGABUNGAN AKTIVITAS'!C278</f>
        <v>P248</v>
      </c>
      <c r="D279" s="136" t="str">
        <f>'PENGGABUNGAN AKTIVITAS'!D278</f>
        <v>UA5</v>
      </c>
      <c r="E279" s="136">
        <f>'PENGGABUNGAN AKTIVITAS'!E278</f>
        <v>2</v>
      </c>
      <c r="F279" s="136">
        <f>'PENGGABUNGAN AKTIVITAS'!F278</f>
        <v>195</v>
      </c>
      <c r="G279" s="137">
        <f t="shared" si="34"/>
        <v>390</v>
      </c>
      <c r="H279" s="138">
        <f>(G279/$G$381)*'REKAP BTL'!$C$14</f>
        <v>17058246.311860472</v>
      </c>
      <c r="I279" s="136"/>
      <c r="J279" s="136"/>
      <c r="K279" s="136"/>
      <c r="L279" s="136"/>
      <c r="M279" s="136"/>
      <c r="N279" s="136"/>
      <c r="O279" s="136"/>
      <c r="P279" s="136"/>
      <c r="Q279" s="136"/>
      <c r="R279" s="136"/>
      <c r="S279" s="136"/>
      <c r="T279" s="136"/>
      <c r="U279" s="136"/>
      <c r="V279" s="136"/>
      <c r="W279" s="136"/>
      <c r="X279" s="136"/>
      <c r="Y279" s="136"/>
      <c r="Z279" s="139">
        <f t="shared" si="28"/>
        <v>318494.6410199916</v>
      </c>
      <c r="AA279" s="139">
        <f t="shared" si="29"/>
        <v>318494.6410199916</v>
      </c>
      <c r="AB279" s="139">
        <f t="shared" si="30"/>
        <v>318494.6410199916</v>
      </c>
      <c r="AC279" s="139">
        <f t="shared" si="31"/>
        <v>318494.6410199916</v>
      </c>
      <c r="AD279" s="136"/>
      <c r="AE279" s="136"/>
      <c r="AF279" s="136"/>
      <c r="AG279" s="136"/>
      <c r="AH279" s="136"/>
      <c r="AI279" s="136"/>
      <c r="AJ279" s="136"/>
      <c r="AK279" s="136"/>
      <c r="AL279" s="119">
        <f t="shared" si="27"/>
        <v>1273978.5640799664</v>
      </c>
      <c r="AM279" s="119">
        <f t="shared" si="32"/>
        <v>26541.220084999299</v>
      </c>
      <c r="AN279" s="145"/>
      <c r="AO279" s="145"/>
      <c r="AP279" s="145"/>
      <c r="AQ279" s="145"/>
      <c r="AR279" s="145"/>
      <c r="AS279" s="145"/>
      <c r="AT279" s="145"/>
      <c r="AU279" s="145"/>
      <c r="AV279" s="145"/>
      <c r="AW279" s="145"/>
      <c r="AX279" s="145"/>
      <c r="AY279" s="145"/>
      <c r="AZ279" s="145"/>
      <c r="BA279" s="145"/>
      <c r="BB279" s="145"/>
      <c r="BC279" s="145"/>
      <c r="BD279" s="145"/>
      <c r="BE279" s="145"/>
      <c r="BF279" s="145"/>
      <c r="BG279" s="145"/>
      <c r="BH279" s="145"/>
      <c r="BI279" s="145"/>
      <c r="BJ279" s="145"/>
      <c r="BK279" s="145"/>
      <c r="BL279" s="145"/>
      <c r="BM279" s="145"/>
      <c r="BN279" s="145"/>
      <c r="BO279" s="145"/>
      <c r="BP279" s="145"/>
      <c r="BQ279" s="145"/>
      <c r="BR279" s="145"/>
      <c r="BS279" s="145"/>
      <c r="BT279" s="145"/>
      <c r="BU279" s="145"/>
      <c r="BV279" s="145"/>
      <c r="BW279" s="145"/>
      <c r="BX279" s="145"/>
      <c r="BY279" s="145"/>
      <c r="BZ279" s="145"/>
      <c r="CA279" s="145"/>
      <c r="CB279" s="145"/>
      <c r="CC279" s="145"/>
      <c r="CD279" s="145"/>
      <c r="CE279" s="145"/>
      <c r="CF279" s="145"/>
      <c r="CG279" s="145"/>
      <c r="CH279" s="145"/>
      <c r="CI279" s="145"/>
      <c r="CJ279" s="145"/>
      <c r="CK279" s="145"/>
    </row>
    <row r="280" spans="1:89" s="140" customFormat="1">
      <c r="A280" s="136">
        <f>'PENGGABUNGAN AKTIVITAS'!A279</f>
        <v>277</v>
      </c>
      <c r="B280" s="136" t="str">
        <f>'PENGGABUNGAN AKTIVITAS'!B279</f>
        <v>[5] Ujian Tramed</v>
      </c>
      <c r="C280" s="136" t="str">
        <f>'PENGGABUNGAN AKTIVITAS'!C279</f>
        <v>P249</v>
      </c>
      <c r="D280" s="136" t="str">
        <f>'PENGGABUNGAN AKTIVITAS'!D279</f>
        <v>UA5</v>
      </c>
      <c r="E280" s="136">
        <f>'PENGGABUNGAN AKTIVITAS'!E279</f>
        <v>8</v>
      </c>
      <c r="F280" s="136">
        <f>'PENGGABUNGAN AKTIVITAS'!F279</f>
        <v>195</v>
      </c>
      <c r="G280" s="137">
        <f t="shared" si="34"/>
        <v>1560</v>
      </c>
      <c r="H280" s="138">
        <f>(G280/$G$381)*'REKAP BTL'!$C$14</f>
        <v>68232985.247441888</v>
      </c>
      <c r="I280" s="136"/>
      <c r="J280" s="136"/>
      <c r="K280" s="136"/>
      <c r="L280" s="136"/>
      <c r="M280" s="136"/>
      <c r="N280" s="136"/>
      <c r="O280" s="136"/>
      <c r="P280" s="136"/>
      <c r="Q280" s="136"/>
      <c r="R280" s="136"/>
      <c r="S280" s="136"/>
      <c r="T280" s="136"/>
      <c r="U280" s="136"/>
      <c r="V280" s="136"/>
      <c r="W280" s="136"/>
      <c r="X280" s="136"/>
      <c r="Y280" s="136"/>
      <c r="Z280" s="139">
        <f t="shared" si="28"/>
        <v>1273978.5640799664</v>
      </c>
      <c r="AA280" s="139">
        <f t="shared" si="29"/>
        <v>1273978.5640799664</v>
      </c>
      <c r="AB280" s="139">
        <f t="shared" si="30"/>
        <v>1273978.5640799664</v>
      </c>
      <c r="AC280" s="139">
        <f t="shared" si="31"/>
        <v>1273978.5640799664</v>
      </c>
      <c r="AD280" s="136"/>
      <c r="AE280" s="136"/>
      <c r="AF280" s="136"/>
      <c r="AG280" s="136"/>
      <c r="AH280" s="136"/>
      <c r="AI280" s="136"/>
      <c r="AJ280" s="136"/>
      <c r="AK280" s="136"/>
      <c r="AL280" s="119">
        <f t="shared" si="27"/>
        <v>5095914.2563198656</v>
      </c>
      <c r="AM280" s="119">
        <f t="shared" si="32"/>
        <v>106164.88033999719</v>
      </c>
      <c r="AN280" s="145"/>
      <c r="AO280" s="145"/>
      <c r="AP280" s="145"/>
      <c r="AQ280" s="145"/>
      <c r="AR280" s="145"/>
      <c r="AS280" s="145"/>
      <c r="AT280" s="145"/>
      <c r="AU280" s="145"/>
      <c r="AV280" s="145"/>
      <c r="AW280" s="145"/>
      <c r="AX280" s="145"/>
      <c r="AY280" s="145"/>
      <c r="AZ280" s="145"/>
      <c r="BA280" s="145"/>
      <c r="BB280" s="145"/>
      <c r="BC280" s="145"/>
      <c r="BD280" s="145"/>
      <c r="BE280" s="145"/>
      <c r="BF280" s="145"/>
      <c r="BG280" s="145"/>
      <c r="BH280" s="145"/>
      <c r="BI280" s="145"/>
      <c r="BJ280" s="145"/>
      <c r="BK280" s="145"/>
      <c r="BL280" s="145"/>
      <c r="BM280" s="145"/>
      <c r="BN280" s="145"/>
      <c r="BO280" s="145"/>
      <c r="BP280" s="145"/>
      <c r="BQ280" s="145"/>
      <c r="BR280" s="145"/>
      <c r="BS280" s="145"/>
      <c r="BT280" s="145"/>
      <c r="BU280" s="145"/>
      <c r="BV280" s="145"/>
      <c r="BW280" s="145"/>
      <c r="BX280" s="145"/>
      <c r="BY280" s="145"/>
      <c r="BZ280" s="145"/>
      <c r="CA280" s="145"/>
      <c r="CB280" s="145"/>
      <c r="CC280" s="145"/>
      <c r="CD280" s="145"/>
      <c r="CE280" s="145"/>
      <c r="CF280" s="145"/>
      <c r="CG280" s="145"/>
      <c r="CH280" s="145"/>
      <c r="CI280" s="145"/>
      <c r="CJ280" s="145"/>
      <c r="CK280" s="145"/>
    </row>
    <row r="281" spans="1:89" s="140" customFormat="1">
      <c r="A281" s="136">
        <f>'PENGGABUNGAN AKTIVITAS'!A280</f>
        <v>278</v>
      </c>
      <c r="B281" s="136" t="str">
        <f>'PENGGABUNGAN AKTIVITAS'!B280</f>
        <v>[5] UP Tramed</v>
      </c>
      <c r="C281" s="136" t="str">
        <f>'PENGGABUNGAN AKTIVITAS'!C280</f>
        <v>P250</v>
      </c>
      <c r="D281" s="136" t="str">
        <f>'PENGGABUNGAN AKTIVITAS'!D280</f>
        <v>UA5</v>
      </c>
      <c r="E281" s="136">
        <f>'PENGGABUNGAN AKTIVITAS'!E280</f>
        <v>8</v>
      </c>
      <c r="F281" s="136">
        <f>'PENGGABUNGAN AKTIVITAS'!F280</f>
        <v>100</v>
      </c>
      <c r="G281" s="137">
        <f t="shared" si="34"/>
        <v>800</v>
      </c>
      <c r="H281" s="138">
        <f>(G281/$G$381)*'REKAP BTL'!$C$14</f>
        <v>34991274.485867634</v>
      </c>
      <c r="I281" s="136"/>
      <c r="J281" s="136"/>
      <c r="K281" s="136"/>
      <c r="L281" s="136"/>
      <c r="M281" s="136"/>
      <c r="N281" s="136"/>
      <c r="O281" s="136"/>
      <c r="P281" s="136"/>
      <c r="Q281" s="136"/>
      <c r="R281" s="136"/>
      <c r="S281" s="136"/>
      <c r="T281" s="136"/>
      <c r="U281" s="136"/>
      <c r="V281" s="136"/>
      <c r="W281" s="136"/>
      <c r="X281" s="136"/>
      <c r="Y281" s="136"/>
      <c r="Z281" s="139">
        <f t="shared" si="28"/>
        <v>653322.34055382886</v>
      </c>
      <c r="AA281" s="139">
        <f t="shared" si="29"/>
        <v>653322.34055382886</v>
      </c>
      <c r="AB281" s="139">
        <f t="shared" si="30"/>
        <v>653322.34055382886</v>
      </c>
      <c r="AC281" s="139">
        <f t="shared" si="31"/>
        <v>653322.34055382886</v>
      </c>
      <c r="AD281" s="136"/>
      <c r="AE281" s="136"/>
      <c r="AF281" s="136"/>
      <c r="AG281" s="136"/>
      <c r="AH281" s="136"/>
      <c r="AI281" s="136"/>
      <c r="AJ281" s="136"/>
      <c r="AK281" s="136"/>
      <c r="AL281" s="119">
        <f t="shared" si="27"/>
        <v>2613289.3622153155</v>
      </c>
      <c r="AM281" s="119">
        <f t="shared" si="32"/>
        <v>54443.528379485739</v>
      </c>
      <c r="AN281" s="145"/>
      <c r="AO281" s="145"/>
      <c r="AP281" s="145"/>
      <c r="AQ281" s="145"/>
      <c r="AR281" s="145"/>
      <c r="AS281" s="145"/>
      <c r="AT281" s="145"/>
      <c r="AU281" s="145"/>
      <c r="AV281" s="145"/>
      <c r="AW281" s="145"/>
      <c r="AX281" s="145"/>
      <c r="AY281" s="145"/>
      <c r="AZ281" s="145"/>
      <c r="BA281" s="145"/>
      <c r="BB281" s="145"/>
      <c r="BC281" s="145"/>
      <c r="BD281" s="145"/>
      <c r="BE281" s="145"/>
      <c r="BF281" s="145"/>
      <c r="BG281" s="145"/>
      <c r="BH281" s="145"/>
      <c r="BI281" s="145"/>
      <c r="BJ281" s="145"/>
      <c r="BK281" s="145"/>
      <c r="BL281" s="145"/>
      <c r="BM281" s="145"/>
      <c r="BN281" s="145"/>
      <c r="BO281" s="145"/>
      <c r="BP281" s="145"/>
      <c r="BQ281" s="145"/>
      <c r="BR281" s="145"/>
      <c r="BS281" s="145"/>
      <c r="BT281" s="145"/>
      <c r="BU281" s="145"/>
      <c r="BV281" s="145"/>
      <c r="BW281" s="145"/>
      <c r="BX281" s="145"/>
      <c r="BY281" s="145"/>
      <c r="BZ281" s="145"/>
      <c r="CA281" s="145"/>
      <c r="CB281" s="145"/>
      <c r="CC281" s="145"/>
      <c r="CD281" s="145"/>
      <c r="CE281" s="145"/>
      <c r="CF281" s="145"/>
      <c r="CG281" s="145"/>
      <c r="CH281" s="145"/>
      <c r="CI281" s="145"/>
      <c r="CJ281" s="145"/>
      <c r="CK281" s="145"/>
    </row>
    <row r="282" spans="1:89" s="124" customFormat="1">
      <c r="A282" s="121">
        <f>'PENGGABUNGAN AKTIVITAS'!A281</f>
        <v>279</v>
      </c>
      <c r="B282" s="121" t="str">
        <f>'PENGGABUNGAN AKTIVITAS'!B281</f>
        <v>[6] Tutor NBS Case 1</v>
      </c>
      <c r="C282" s="121" t="str">
        <f>'PENGGABUNGAN AKTIVITAS'!C281</f>
        <v>P251</v>
      </c>
      <c r="D282" s="121" t="str">
        <f>'PENGGABUNGAN AKTIVITAS'!D281</f>
        <v>UA6</v>
      </c>
      <c r="E282" s="121">
        <f>'PENGGABUNGAN AKTIVITAS'!E281</f>
        <v>9</v>
      </c>
      <c r="F282" s="121">
        <f>'PENGGABUNGAN AKTIVITAS'!F281</f>
        <v>195</v>
      </c>
      <c r="G282" s="122">
        <f t="shared" si="34"/>
        <v>1755</v>
      </c>
      <c r="H282" s="123">
        <f>(G282/$G$381)*'REKAP BTL'!$C$14</f>
        <v>76762108.403372139</v>
      </c>
      <c r="I282" s="121"/>
      <c r="J282" s="121"/>
      <c r="K282" s="121"/>
      <c r="L282" s="121"/>
      <c r="M282" s="121"/>
      <c r="N282" s="121"/>
      <c r="O282" s="121"/>
      <c r="P282" s="121"/>
      <c r="Q282" s="121"/>
      <c r="R282" s="121"/>
      <c r="S282" s="121"/>
      <c r="T282" s="121"/>
      <c r="U282" s="121"/>
      <c r="V282" s="121"/>
      <c r="W282" s="121"/>
      <c r="X282" s="121"/>
      <c r="Y282" s="121"/>
      <c r="Z282" s="121"/>
      <c r="AA282" s="121"/>
      <c r="AB282" s="121"/>
      <c r="AC282" s="121"/>
      <c r="AD282" s="123">
        <f>(G282/$G$387)*$H$24</f>
        <v>1271759.6549411693</v>
      </c>
      <c r="AE282" s="123">
        <f>(G282/$G$387)*$H$25</f>
        <v>1271759.6549411693</v>
      </c>
      <c r="AF282" s="123">
        <f>(G282/$G$387)*$H$26</f>
        <v>1271759.6549411693</v>
      </c>
      <c r="AG282" s="123">
        <f>(G282/$G$387)*$H$27</f>
        <v>1271759.6549411693</v>
      </c>
      <c r="AH282" s="121"/>
      <c r="AI282" s="121"/>
      <c r="AJ282" s="121"/>
      <c r="AK282" s="121"/>
      <c r="AL282" s="119">
        <f t="shared" si="27"/>
        <v>5087038.6197646772</v>
      </c>
      <c r="AM282" s="119">
        <f>AL282/COUNT($AL$282:$AL$332)</f>
        <v>99745.855289503481</v>
      </c>
      <c r="AN282" s="113"/>
      <c r="AO282" s="113"/>
      <c r="AP282" s="113"/>
      <c r="AQ282" s="113"/>
      <c r="AR282" s="113"/>
      <c r="AS282" s="113"/>
      <c r="AT282" s="113"/>
      <c r="AU282" s="113"/>
      <c r="AV282" s="113"/>
      <c r="AW282" s="113"/>
      <c r="AX282" s="113"/>
      <c r="AY282" s="113"/>
      <c r="AZ282" s="113"/>
      <c r="BA282" s="113"/>
      <c r="BB282" s="113"/>
      <c r="BC282" s="113"/>
      <c r="BD282" s="113"/>
      <c r="BE282" s="113"/>
      <c r="BF282" s="113"/>
      <c r="BG282" s="113"/>
      <c r="BH282" s="113"/>
      <c r="BI282" s="113"/>
      <c r="BJ282" s="113"/>
      <c r="BK282" s="113"/>
      <c r="BL282" s="113"/>
      <c r="BM282" s="113"/>
      <c r="BN282" s="113"/>
      <c r="BO282" s="113"/>
      <c r="BP282" s="113"/>
      <c r="BQ282" s="113"/>
      <c r="BR282" s="113"/>
      <c r="BS282" s="113"/>
      <c r="BT282" s="113"/>
      <c r="BU282" s="113"/>
      <c r="BV282" s="113"/>
      <c r="BW282" s="113"/>
      <c r="BX282" s="113"/>
      <c r="BY282" s="113"/>
      <c r="BZ282" s="113"/>
      <c r="CA282" s="113"/>
      <c r="CB282" s="113"/>
      <c r="CC282" s="113"/>
      <c r="CD282" s="113"/>
      <c r="CE282" s="113"/>
      <c r="CF282" s="113"/>
      <c r="CG282" s="113"/>
      <c r="CH282" s="113"/>
      <c r="CI282" s="113"/>
      <c r="CJ282" s="113"/>
      <c r="CK282" s="113"/>
    </row>
    <row r="283" spans="1:89" s="124" customFormat="1">
      <c r="A283" s="121">
        <f>'PENGGABUNGAN AKTIVITAS'!A282</f>
        <v>280</v>
      </c>
      <c r="B283" s="121" t="str">
        <f>'PENGGABUNGAN AKTIVITAS'!B282</f>
        <v>[6] Tutor NBS Case 2</v>
      </c>
      <c r="C283" s="121" t="str">
        <f>'PENGGABUNGAN AKTIVITAS'!C282</f>
        <v>P252</v>
      </c>
      <c r="D283" s="121" t="str">
        <f>'PENGGABUNGAN AKTIVITAS'!D282</f>
        <v>UA6</v>
      </c>
      <c r="E283" s="121">
        <f>'PENGGABUNGAN AKTIVITAS'!E282</f>
        <v>9</v>
      </c>
      <c r="F283" s="121">
        <f>'PENGGABUNGAN AKTIVITAS'!F282</f>
        <v>195</v>
      </c>
      <c r="G283" s="122">
        <f t="shared" si="34"/>
        <v>1755</v>
      </c>
      <c r="H283" s="123">
        <f>(G283/$G$381)*'REKAP BTL'!$C$14</f>
        <v>76762108.403372139</v>
      </c>
      <c r="I283" s="121"/>
      <c r="J283" s="121"/>
      <c r="K283" s="121"/>
      <c r="L283" s="121"/>
      <c r="M283" s="121"/>
      <c r="N283" s="121"/>
      <c r="O283" s="121"/>
      <c r="P283" s="121"/>
      <c r="Q283" s="121"/>
      <c r="R283" s="121"/>
      <c r="S283" s="121"/>
      <c r="T283" s="121"/>
      <c r="U283" s="121"/>
      <c r="V283" s="121"/>
      <c r="W283" s="121"/>
      <c r="X283" s="121"/>
      <c r="Y283" s="121"/>
      <c r="Z283" s="121"/>
      <c r="AA283" s="121"/>
      <c r="AB283" s="121"/>
      <c r="AC283" s="121"/>
      <c r="AD283" s="123">
        <f t="shared" ref="AD283:AD332" si="35">(G283/$G$387)*$H$24</f>
        <v>1271759.6549411693</v>
      </c>
      <c r="AE283" s="123">
        <f t="shared" ref="AE283:AE332" si="36">(G283/$G$387)*$H$25</f>
        <v>1271759.6549411693</v>
      </c>
      <c r="AF283" s="123">
        <f t="shared" ref="AF283:AF332" si="37">(G283/$G$387)*$H$26</f>
        <v>1271759.6549411693</v>
      </c>
      <c r="AG283" s="123">
        <f t="shared" ref="AG283:AG332" si="38">(G283/$G$387)*$H$27</f>
        <v>1271759.6549411693</v>
      </c>
      <c r="AH283" s="121"/>
      <c r="AI283" s="121"/>
      <c r="AJ283" s="121"/>
      <c r="AK283" s="121"/>
      <c r="AL283" s="119">
        <f t="shared" si="27"/>
        <v>5087038.6197646772</v>
      </c>
      <c r="AM283" s="119">
        <f t="shared" ref="AM283:AM332" si="39">AL283/COUNT($AL$282:$AL$332)</f>
        <v>99745.855289503481</v>
      </c>
      <c r="AN283" s="113"/>
      <c r="AO283" s="113"/>
      <c r="AP283" s="113"/>
      <c r="AQ283" s="113"/>
      <c r="AR283" s="113"/>
      <c r="AS283" s="113"/>
      <c r="AT283" s="113"/>
      <c r="AU283" s="113"/>
      <c r="AV283" s="113"/>
      <c r="AW283" s="113"/>
      <c r="AX283" s="113"/>
      <c r="AY283" s="113"/>
      <c r="AZ283" s="113"/>
      <c r="BA283" s="113"/>
      <c r="BB283" s="113"/>
      <c r="BC283" s="113"/>
      <c r="BD283" s="113"/>
      <c r="BE283" s="113"/>
      <c r="BF283" s="113"/>
      <c r="BG283" s="113"/>
      <c r="BH283" s="113"/>
      <c r="BI283" s="113"/>
      <c r="BJ283" s="113"/>
      <c r="BK283" s="113"/>
      <c r="BL283" s="113"/>
      <c r="BM283" s="113"/>
      <c r="BN283" s="113"/>
      <c r="BO283" s="113"/>
      <c r="BP283" s="113"/>
      <c r="BQ283" s="113"/>
      <c r="BR283" s="113"/>
      <c r="BS283" s="113"/>
      <c r="BT283" s="113"/>
      <c r="BU283" s="113"/>
      <c r="BV283" s="113"/>
      <c r="BW283" s="113"/>
      <c r="BX283" s="113"/>
      <c r="BY283" s="113"/>
      <c r="BZ283" s="113"/>
      <c r="CA283" s="113"/>
      <c r="CB283" s="113"/>
      <c r="CC283" s="113"/>
      <c r="CD283" s="113"/>
      <c r="CE283" s="113"/>
      <c r="CF283" s="113"/>
      <c r="CG283" s="113"/>
      <c r="CH283" s="113"/>
      <c r="CI283" s="113"/>
      <c r="CJ283" s="113"/>
      <c r="CK283" s="113"/>
    </row>
    <row r="284" spans="1:89" s="124" customFormat="1">
      <c r="A284" s="121">
        <f>'PENGGABUNGAN AKTIVITAS'!A283</f>
        <v>281</v>
      </c>
      <c r="B284" s="121" t="str">
        <f>'PENGGABUNGAN AKTIVITAS'!B283</f>
        <v>[6] Tutor NBS Case 3</v>
      </c>
      <c r="C284" s="121" t="str">
        <f>'PENGGABUNGAN AKTIVITAS'!C283</f>
        <v>P253</v>
      </c>
      <c r="D284" s="121" t="str">
        <f>'PENGGABUNGAN AKTIVITAS'!D283</f>
        <v>UA6</v>
      </c>
      <c r="E284" s="121">
        <f>'PENGGABUNGAN AKTIVITAS'!E283</f>
        <v>9</v>
      </c>
      <c r="F284" s="121">
        <f>'PENGGABUNGAN AKTIVITAS'!F283</f>
        <v>195</v>
      </c>
      <c r="G284" s="122">
        <f t="shared" si="34"/>
        <v>1755</v>
      </c>
      <c r="H284" s="123">
        <f>(G284/$G$381)*'REKAP BTL'!$C$14</f>
        <v>76762108.403372139</v>
      </c>
      <c r="I284" s="121"/>
      <c r="J284" s="121"/>
      <c r="K284" s="121"/>
      <c r="L284" s="121"/>
      <c r="M284" s="121"/>
      <c r="N284" s="121"/>
      <c r="O284" s="121"/>
      <c r="P284" s="121"/>
      <c r="Q284" s="121"/>
      <c r="R284" s="121"/>
      <c r="S284" s="121"/>
      <c r="T284" s="121"/>
      <c r="U284" s="121"/>
      <c r="V284" s="121"/>
      <c r="W284" s="121"/>
      <c r="X284" s="121"/>
      <c r="Y284" s="121"/>
      <c r="Z284" s="121"/>
      <c r="AA284" s="121"/>
      <c r="AB284" s="121"/>
      <c r="AC284" s="121"/>
      <c r="AD284" s="123">
        <f t="shared" si="35"/>
        <v>1271759.6549411693</v>
      </c>
      <c r="AE284" s="123">
        <f t="shared" si="36"/>
        <v>1271759.6549411693</v>
      </c>
      <c r="AF284" s="123">
        <f t="shared" si="37"/>
        <v>1271759.6549411693</v>
      </c>
      <c r="AG284" s="123">
        <f t="shared" si="38"/>
        <v>1271759.6549411693</v>
      </c>
      <c r="AH284" s="121"/>
      <c r="AI284" s="121"/>
      <c r="AJ284" s="121"/>
      <c r="AK284" s="121"/>
      <c r="AL284" s="119">
        <f t="shared" si="27"/>
        <v>5087038.6197646772</v>
      </c>
      <c r="AM284" s="119">
        <f t="shared" si="39"/>
        <v>99745.855289503481</v>
      </c>
      <c r="AN284" s="113"/>
      <c r="AO284" s="113"/>
      <c r="AP284" s="113"/>
      <c r="AQ284" s="113"/>
      <c r="AR284" s="113"/>
      <c r="AS284" s="113"/>
      <c r="AT284" s="113"/>
      <c r="AU284" s="113"/>
      <c r="AV284" s="113"/>
      <c r="AW284" s="113"/>
      <c r="AX284" s="113"/>
      <c r="AY284" s="113"/>
      <c r="AZ284" s="113"/>
      <c r="BA284" s="113"/>
      <c r="BB284" s="113"/>
      <c r="BC284" s="113"/>
      <c r="BD284" s="113"/>
      <c r="BE284" s="113"/>
      <c r="BF284" s="113"/>
      <c r="BG284" s="113"/>
      <c r="BH284" s="113"/>
      <c r="BI284" s="113"/>
      <c r="BJ284" s="113"/>
      <c r="BK284" s="113"/>
      <c r="BL284" s="113"/>
      <c r="BM284" s="113"/>
      <c r="BN284" s="113"/>
      <c r="BO284" s="113"/>
      <c r="BP284" s="113"/>
      <c r="BQ284" s="113"/>
      <c r="BR284" s="113"/>
      <c r="BS284" s="113"/>
      <c r="BT284" s="113"/>
      <c r="BU284" s="113"/>
      <c r="BV284" s="113"/>
      <c r="BW284" s="113"/>
      <c r="BX284" s="113"/>
      <c r="BY284" s="113"/>
      <c r="BZ284" s="113"/>
      <c r="CA284" s="113"/>
      <c r="CB284" s="113"/>
      <c r="CC284" s="113"/>
      <c r="CD284" s="113"/>
      <c r="CE284" s="113"/>
      <c r="CF284" s="113"/>
      <c r="CG284" s="113"/>
      <c r="CH284" s="113"/>
      <c r="CI284" s="113"/>
      <c r="CJ284" s="113"/>
      <c r="CK284" s="113"/>
    </row>
    <row r="285" spans="1:89" s="124" customFormat="1">
      <c r="A285" s="121">
        <f>'PENGGABUNGAN AKTIVITAS'!A284</f>
        <v>282</v>
      </c>
      <c r="B285" s="121" t="str">
        <f>'PENGGABUNGAN AKTIVITAS'!B284</f>
        <v>[6] Tutor NBS Case 4</v>
      </c>
      <c r="C285" s="121" t="str">
        <f>'PENGGABUNGAN AKTIVITAS'!C284</f>
        <v>P254</v>
      </c>
      <c r="D285" s="121" t="str">
        <f>'PENGGABUNGAN AKTIVITAS'!D284</f>
        <v>UA6</v>
      </c>
      <c r="E285" s="121">
        <f>'PENGGABUNGAN AKTIVITAS'!E284</f>
        <v>9</v>
      </c>
      <c r="F285" s="121">
        <f>'PENGGABUNGAN AKTIVITAS'!F284</f>
        <v>195</v>
      </c>
      <c r="G285" s="122">
        <f t="shared" si="34"/>
        <v>1755</v>
      </c>
      <c r="H285" s="123">
        <f>(G285/$G$381)*'REKAP BTL'!$C$14</f>
        <v>76762108.403372139</v>
      </c>
      <c r="I285" s="121"/>
      <c r="J285" s="121"/>
      <c r="K285" s="121"/>
      <c r="L285" s="121"/>
      <c r="M285" s="121"/>
      <c r="N285" s="121"/>
      <c r="O285" s="121"/>
      <c r="P285" s="121"/>
      <c r="Q285" s="121"/>
      <c r="R285" s="121"/>
      <c r="S285" s="121"/>
      <c r="T285" s="121"/>
      <c r="U285" s="121"/>
      <c r="V285" s="121"/>
      <c r="W285" s="121"/>
      <c r="X285" s="121"/>
      <c r="Y285" s="121"/>
      <c r="Z285" s="121"/>
      <c r="AA285" s="121"/>
      <c r="AB285" s="121"/>
      <c r="AC285" s="121"/>
      <c r="AD285" s="123">
        <f t="shared" si="35"/>
        <v>1271759.6549411693</v>
      </c>
      <c r="AE285" s="123">
        <f t="shared" si="36"/>
        <v>1271759.6549411693</v>
      </c>
      <c r="AF285" s="123">
        <f t="shared" si="37"/>
        <v>1271759.6549411693</v>
      </c>
      <c r="AG285" s="123">
        <f t="shared" si="38"/>
        <v>1271759.6549411693</v>
      </c>
      <c r="AH285" s="121"/>
      <c r="AI285" s="121"/>
      <c r="AJ285" s="121"/>
      <c r="AK285" s="121"/>
      <c r="AL285" s="119">
        <f t="shared" si="27"/>
        <v>5087038.6197646772</v>
      </c>
      <c r="AM285" s="119">
        <f t="shared" si="39"/>
        <v>99745.855289503481</v>
      </c>
      <c r="AN285" s="113"/>
      <c r="AO285" s="113"/>
      <c r="AP285" s="113"/>
      <c r="AQ285" s="113"/>
      <c r="AR285" s="113"/>
      <c r="AS285" s="113"/>
      <c r="AT285" s="113"/>
      <c r="AU285" s="113"/>
      <c r="AV285" s="113"/>
      <c r="AW285" s="113"/>
      <c r="AX285" s="113"/>
      <c r="AY285" s="113"/>
      <c r="AZ285" s="113"/>
      <c r="BA285" s="113"/>
      <c r="BB285" s="113"/>
      <c r="BC285" s="113"/>
      <c r="BD285" s="113"/>
      <c r="BE285" s="113"/>
      <c r="BF285" s="113"/>
      <c r="BG285" s="113"/>
      <c r="BH285" s="113"/>
      <c r="BI285" s="113"/>
      <c r="BJ285" s="113"/>
      <c r="BK285" s="113"/>
      <c r="BL285" s="113"/>
      <c r="BM285" s="113"/>
      <c r="BN285" s="113"/>
      <c r="BO285" s="113"/>
      <c r="BP285" s="113"/>
      <c r="BQ285" s="113"/>
      <c r="BR285" s="113"/>
      <c r="BS285" s="113"/>
      <c r="BT285" s="113"/>
      <c r="BU285" s="113"/>
      <c r="BV285" s="113"/>
      <c r="BW285" s="113"/>
      <c r="BX285" s="113"/>
      <c r="BY285" s="113"/>
      <c r="BZ285" s="113"/>
      <c r="CA285" s="113"/>
      <c r="CB285" s="113"/>
      <c r="CC285" s="113"/>
      <c r="CD285" s="113"/>
      <c r="CE285" s="113"/>
      <c r="CF285" s="113"/>
      <c r="CG285" s="113"/>
      <c r="CH285" s="113"/>
      <c r="CI285" s="113"/>
      <c r="CJ285" s="113"/>
      <c r="CK285" s="113"/>
    </row>
    <row r="286" spans="1:89" s="124" customFormat="1">
      <c r="A286" s="121">
        <f>'PENGGABUNGAN AKTIVITAS'!A285</f>
        <v>283</v>
      </c>
      <c r="B286" s="121" t="str">
        <f>'PENGGABUNGAN AKTIVITAS'!B285</f>
        <v>[6] Tutor THT-MATA Case 1</v>
      </c>
      <c r="C286" s="121" t="str">
        <f>'PENGGABUNGAN AKTIVITAS'!C285</f>
        <v>P255</v>
      </c>
      <c r="D286" s="121" t="str">
        <f>'PENGGABUNGAN AKTIVITAS'!D285</f>
        <v>UA6</v>
      </c>
      <c r="E286" s="121">
        <f>'PENGGABUNGAN AKTIVITAS'!E285</f>
        <v>9</v>
      </c>
      <c r="F286" s="121">
        <f>'PENGGABUNGAN AKTIVITAS'!F285</f>
        <v>195</v>
      </c>
      <c r="G286" s="122">
        <f t="shared" si="34"/>
        <v>1755</v>
      </c>
      <c r="H286" s="123">
        <f>(G286/$G$381)*'REKAP BTL'!$C$14</f>
        <v>76762108.403372139</v>
      </c>
      <c r="I286" s="121"/>
      <c r="J286" s="121"/>
      <c r="K286" s="121"/>
      <c r="L286" s="121"/>
      <c r="M286" s="121"/>
      <c r="N286" s="121"/>
      <c r="O286" s="121"/>
      <c r="P286" s="121"/>
      <c r="Q286" s="121"/>
      <c r="R286" s="121"/>
      <c r="S286" s="121"/>
      <c r="T286" s="121"/>
      <c r="U286" s="121"/>
      <c r="V286" s="121"/>
      <c r="W286" s="121"/>
      <c r="X286" s="121"/>
      <c r="Y286" s="121"/>
      <c r="Z286" s="121"/>
      <c r="AA286" s="121"/>
      <c r="AB286" s="121"/>
      <c r="AC286" s="121"/>
      <c r="AD286" s="123">
        <f t="shared" si="35"/>
        <v>1271759.6549411693</v>
      </c>
      <c r="AE286" s="123">
        <f t="shared" si="36"/>
        <v>1271759.6549411693</v>
      </c>
      <c r="AF286" s="123">
        <f t="shared" si="37"/>
        <v>1271759.6549411693</v>
      </c>
      <c r="AG286" s="123">
        <f t="shared" si="38"/>
        <v>1271759.6549411693</v>
      </c>
      <c r="AH286" s="121"/>
      <c r="AI286" s="121"/>
      <c r="AJ286" s="121"/>
      <c r="AK286" s="121"/>
      <c r="AL286" s="119">
        <f t="shared" si="27"/>
        <v>5087038.6197646772</v>
      </c>
      <c r="AM286" s="119">
        <f t="shared" si="39"/>
        <v>99745.855289503481</v>
      </c>
      <c r="AN286" s="113"/>
      <c r="AO286" s="113"/>
      <c r="AP286" s="113"/>
      <c r="AQ286" s="113"/>
      <c r="AR286" s="113"/>
      <c r="AS286" s="113"/>
      <c r="AT286" s="113"/>
      <c r="AU286" s="113"/>
      <c r="AV286" s="113"/>
      <c r="AW286" s="113"/>
      <c r="AX286" s="113"/>
      <c r="AY286" s="113"/>
      <c r="AZ286" s="113"/>
      <c r="BA286" s="113"/>
      <c r="BB286" s="113"/>
      <c r="BC286" s="113"/>
      <c r="BD286" s="113"/>
      <c r="BE286" s="113"/>
      <c r="BF286" s="113"/>
      <c r="BG286" s="113"/>
      <c r="BH286" s="113"/>
      <c r="BI286" s="113"/>
      <c r="BJ286" s="113"/>
      <c r="BK286" s="113"/>
      <c r="BL286" s="113"/>
      <c r="BM286" s="113"/>
      <c r="BN286" s="113"/>
      <c r="BO286" s="113"/>
      <c r="BP286" s="113"/>
      <c r="BQ286" s="113"/>
      <c r="BR286" s="113"/>
      <c r="BS286" s="113"/>
      <c r="BT286" s="113"/>
      <c r="BU286" s="113"/>
      <c r="BV286" s="113"/>
      <c r="BW286" s="113"/>
      <c r="BX286" s="113"/>
      <c r="BY286" s="113"/>
      <c r="BZ286" s="113"/>
      <c r="CA286" s="113"/>
      <c r="CB286" s="113"/>
      <c r="CC286" s="113"/>
      <c r="CD286" s="113"/>
      <c r="CE286" s="113"/>
      <c r="CF286" s="113"/>
      <c r="CG286" s="113"/>
      <c r="CH286" s="113"/>
      <c r="CI286" s="113"/>
      <c r="CJ286" s="113"/>
      <c r="CK286" s="113"/>
    </row>
    <row r="287" spans="1:89" s="124" customFormat="1">
      <c r="A287" s="121">
        <f>'PENGGABUNGAN AKTIVITAS'!A286</f>
        <v>284</v>
      </c>
      <c r="B287" s="121" t="str">
        <f>'PENGGABUNGAN AKTIVITAS'!B286</f>
        <v>[6] Tutor THT-MATA Case 2</v>
      </c>
      <c r="C287" s="121" t="str">
        <f>'PENGGABUNGAN AKTIVITAS'!C286</f>
        <v>P256</v>
      </c>
      <c r="D287" s="121" t="str">
        <f>'PENGGABUNGAN AKTIVITAS'!D286</f>
        <v>UA6</v>
      </c>
      <c r="E287" s="121">
        <f>'PENGGABUNGAN AKTIVITAS'!E286</f>
        <v>9</v>
      </c>
      <c r="F287" s="121">
        <f>'PENGGABUNGAN AKTIVITAS'!F286</f>
        <v>195</v>
      </c>
      <c r="G287" s="122">
        <f t="shared" si="34"/>
        <v>1755</v>
      </c>
      <c r="H287" s="123">
        <f>(G287/$G$381)*'REKAP BTL'!$C$14</f>
        <v>76762108.403372139</v>
      </c>
      <c r="I287" s="121"/>
      <c r="J287" s="121"/>
      <c r="K287" s="121"/>
      <c r="L287" s="121"/>
      <c r="M287" s="121"/>
      <c r="N287" s="121"/>
      <c r="O287" s="121"/>
      <c r="P287" s="121"/>
      <c r="Q287" s="121"/>
      <c r="R287" s="121"/>
      <c r="S287" s="121"/>
      <c r="T287" s="121"/>
      <c r="U287" s="121"/>
      <c r="V287" s="121"/>
      <c r="W287" s="121"/>
      <c r="X287" s="121"/>
      <c r="Y287" s="121"/>
      <c r="Z287" s="121"/>
      <c r="AA287" s="121"/>
      <c r="AB287" s="121"/>
      <c r="AC287" s="121"/>
      <c r="AD287" s="123">
        <f t="shared" si="35"/>
        <v>1271759.6549411693</v>
      </c>
      <c r="AE287" s="123">
        <f t="shared" si="36"/>
        <v>1271759.6549411693</v>
      </c>
      <c r="AF287" s="123">
        <f t="shared" si="37"/>
        <v>1271759.6549411693</v>
      </c>
      <c r="AG287" s="123">
        <f t="shared" si="38"/>
        <v>1271759.6549411693</v>
      </c>
      <c r="AH287" s="121"/>
      <c r="AI287" s="121"/>
      <c r="AJ287" s="121"/>
      <c r="AK287" s="121"/>
      <c r="AL287" s="119">
        <f t="shared" si="27"/>
        <v>5087038.6197646772</v>
      </c>
      <c r="AM287" s="119">
        <f t="shared" si="39"/>
        <v>99745.855289503481</v>
      </c>
      <c r="AN287" s="113"/>
      <c r="AO287" s="113"/>
      <c r="AP287" s="113"/>
      <c r="AQ287" s="113"/>
      <c r="AR287" s="113"/>
      <c r="AS287" s="113"/>
      <c r="AT287" s="113"/>
      <c r="AU287" s="113"/>
      <c r="AV287" s="113"/>
      <c r="AW287" s="113"/>
      <c r="AX287" s="113"/>
      <c r="AY287" s="113"/>
      <c r="AZ287" s="113"/>
      <c r="BA287" s="113"/>
      <c r="BB287" s="113"/>
      <c r="BC287" s="113"/>
      <c r="BD287" s="113"/>
      <c r="BE287" s="113"/>
      <c r="BF287" s="113"/>
      <c r="BG287" s="113"/>
      <c r="BH287" s="113"/>
      <c r="BI287" s="113"/>
      <c r="BJ287" s="113"/>
      <c r="BK287" s="113"/>
      <c r="BL287" s="113"/>
      <c r="BM287" s="113"/>
      <c r="BN287" s="113"/>
      <c r="BO287" s="113"/>
      <c r="BP287" s="113"/>
      <c r="BQ287" s="113"/>
      <c r="BR287" s="113"/>
      <c r="BS287" s="113"/>
      <c r="BT287" s="113"/>
      <c r="BU287" s="113"/>
      <c r="BV287" s="113"/>
      <c r="BW287" s="113"/>
      <c r="BX287" s="113"/>
      <c r="BY287" s="113"/>
      <c r="BZ287" s="113"/>
      <c r="CA287" s="113"/>
      <c r="CB287" s="113"/>
      <c r="CC287" s="113"/>
      <c r="CD287" s="113"/>
      <c r="CE287" s="113"/>
      <c r="CF287" s="113"/>
      <c r="CG287" s="113"/>
      <c r="CH287" s="113"/>
      <c r="CI287" s="113"/>
      <c r="CJ287" s="113"/>
      <c r="CK287" s="113"/>
    </row>
    <row r="288" spans="1:89" s="124" customFormat="1">
      <c r="A288" s="121">
        <f>'PENGGABUNGAN AKTIVITAS'!A287</f>
        <v>285</v>
      </c>
      <c r="B288" s="121" t="str">
        <f>'PENGGABUNGAN AKTIVITAS'!B287</f>
        <v>[6] Tutor THT-MATA Case 3</v>
      </c>
      <c r="C288" s="121" t="str">
        <f>'PENGGABUNGAN AKTIVITAS'!C287</f>
        <v>P257</v>
      </c>
      <c r="D288" s="121" t="str">
        <f>'PENGGABUNGAN AKTIVITAS'!D287</f>
        <v>UA6</v>
      </c>
      <c r="E288" s="121">
        <f>'PENGGABUNGAN AKTIVITAS'!E287</f>
        <v>9</v>
      </c>
      <c r="F288" s="121">
        <f>'PENGGABUNGAN AKTIVITAS'!F287</f>
        <v>195</v>
      </c>
      <c r="G288" s="122">
        <f t="shared" si="34"/>
        <v>1755</v>
      </c>
      <c r="H288" s="123">
        <f>(G288/$G$381)*'REKAP BTL'!$C$14</f>
        <v>76762108.403372139</v>
      </c>
      <c r="I288" s="121"/>
      <c r="J288" s="121"/>
      <c r="K288" s="121"/>
      <c r="L288" s="121"/>
      <c r="M288" s="121"/>
      <c r="N288" s="121"/>
      <c r="O288" s="121"/>
      <c r="P288" s="121"/>
      <c r="Q288" s="121"/>
      <c r="R288" s="121"/>
      <c r="S288" s="121"/>
      <c r="T288" s="121"/>
      <c r="U288" s="121"/>
      <c r="V288" s="121"/>
      <c r="W288" s="121"/>
      <c r="X288" s="121"/>
      <c r="Y288" s="121"/>
      <c r="Z288" s="121"/>
      <c r="AA288" s="121"/>
      <c r="AB288" s="121"/>
      <c r="AC288" s="121"/>
      <c r="AD288" s="123">
        <f t="shared" si="35"/>
        <v>1271759.6549411693</v>
      </c>
      <c r="AE288" s="123">
        <f t="shared" si="36"/>
        <v>1271759.6549411693</v>
      </c>
      <c r="AF288" s="123">
        <f t="shared" si="37"/>
        <v>1271759.6549411693</v>
      </c>
      <c r="AG288" s="123">
        <f t="shared" si="38"/>
        <v>1271759.6549411693</v>
      </c>
      <c r="AH288" s="121"/>
      <c r="AI288" s="121"/>
      <c r="AJ288" s="121"/>
      <c r="AK288" s="121"/>
      <c r="AL288" s="119">
        <f t="shared" si="27"/>
        <v>5087038.6197646772</v>
      </c>
      <c r="AM288" s="119">
        <f t="shared" si="39"/>
        <v>99745.855289503481</v>
      </c>
      <c r="AN288" s="113"/>
      <c r="AO288" s="113"/>
      <c r="AP288" s="113"/>
      <c r="AQ288" s="113"/>
      <c r="AR288" s="113"/>
      <c r="AS288" s="113"/>
      <c r="AT288" s="113"/>
      <c r="AU288" s="113"/>
      <c r="AV288" s="113"/>
      <c r="AW288" s="113"/>
      <c r="AX288" s="113"/>
      <c r="AY288" s="113"/>
      <c r="AZ288" s="113"/>
      <c r="BA288" s="113"/>
      <c r="BB288" s="113"/>
      <c r="BC288" s="113"/>
      <c r="BD288" s="113"/>
      <c r="BE288" s="113"/>
      <c r="BF288" s="113"/>
      <c r="BG288" s="113"/>
      <c r="BH288" s="113"/>
      <c r="BI288" s="113"/>
      <c r="BJ288" s="113"/>
      <c r="BK288" s="113"/>
      <c r="BL288" s="113"/>
      <c r="BM288" s="113"/>
      <c r="BN288" s="113"/>
      <c r="BO288" s="113"/>
      <c r="BP288" s="113"/>
      <c r="BQ288" s="113"/>
      <c r="BR288" s="113"/>
      <c r="BS288" s="113"/>
      <c r="BT288" s="113"/>
      <c r="BU288" s="113"/>
      <c r="BV288" s="113"/>
      <c r="BW288" s="113"/>
      <c r="BX288" s="113"/>
      <c r="BY288" s="113"/>
      <c r="BZ288" s="113"/>
      <c r="CA288" s="113"/>
      <c r="CB288" s="113"/>
      <c r="CC288" s="113"/>
      <c r="CD288" s="113"/>
      <c r="CE288" s="113"/>
      <c r="CF288" s="113"/>
      <c r="CG288" s="113"/>
      <c r="CH288" s="113"/>
      <c r="CI288" s="113"/>
      <c r="CJ288" s="113"/>
      <c r="CK288" s="113"/>
    </row>
    <row r="289" spans="1:89" s="124" customFormat="1">
      <c r="A289" s="121">
        <f>'PENGGABUNGAN AKTIVITAS'!A288</f>
        <v>286</v>
      </c>
      <c r="B289" s="121" t="str">
        <f>'PENGGABUNGAN AKTIVITAS'!B288</f>
        <v>[6] Tutor THT-MATA Case 4</v>
      </c>
      <c r="C289" s="121" t="str">
        <f>'PENGGABUNGAN AKTIVITAS'!C288</f>
        <v>P258</v>
      </c>
      <c r="D289" s="121" t="str">
        <f>'PENGGABUNGAN AKTIVITAS'!D288</f>
        <v>UA6</v>
      </c>
      <c r="E289" s="121">
        <f>'PENGGABUNGAN AKTIVITAS'!E288</f>
        <v>9</v>
      </c>
      <c r="F289" s="121">
        <f>'PENGGABUNGAN AKTIVITAS'!F288</f>
        <v>195</v>
      </c>
      <c r="G289" s="122">
        <f t="shared" si="34"/>
        <v>1755</v>
      </c>
      <c r="H289" s="123">
        <f>(G289/$G$381)*'REKAP BTL'!$C$14</f>
        <v>76762108.403372139</v>
      </c>
      <c r="I289" s="121"/>
      <c r="J289" s="121"/>
      <c r="K289" s="121"/>
      <c r="L289" s="121"/>
      <c r="M289" s="121"/>
      <c r="N289" s="121"/>
      <c r="O289" s="121"/>
      <c r="P289" s="121"/>
      <c r="Q289" s="121"/>
      <c r="R289" s="121"/>
      <c r="S289" s="121"/>
      <c r="T289" s="121"/>
      <c r="U289" s="121"/>
      <c r="V289" s="121"/>
      <c r="W289" s="121"/>
      <c r="X289" s="121"/>
      <c r="Y289" s="121"/>
      <c r="Z289" s="121"/>
      <c r="AA289" s="121"/>
      <c r="AB289" s="121"/>
      <c r="AC289" s="121"/>
      <c r="AD289" s="123">
        <f t="shared" si="35"/>
        <v>1271759.6549411693</v>
      </c>
      <c r="AE289" s="123">
        <f t="shared" si="36"/>
        <v>1271759.6549411693</v>
      </c>
      <c r="AF289" s="123">
        <f t="shared" si="37"/>
        <v>1271759.6549411693</v>
      </c>
      <c r="AG289" s="123">
        <f t="shared" si="38"/>
        <v>1271759.6549411693</v>
      </c>
      <c r="AH289" s="121"/>
      <c r="AI289" s="121"/>
      <c r="AJ289" s="121"/>
      <c r="AK289" s="121"/>
      <c r="AL289" s="119">
        <f t="shared" ref="AL289:AL352" si="40">SUM(J289:AK289)</f>
        <v>5087038.6197646772</v>
      </c>
      <c r="AM289" s="119">
        <f t="shared" si="39"/>
        <v>99745.855289503481</v>
      </c>
      <c r="AN289" s="113"/>
      <c r="AO289" s="113"/>
      <c r="AP289" s="113"/>
      <c r="AQ289" s="113"/>
      <c r="AR289" s="113"/>
      <c r="AS289" s="113"/>
      <c r="AT289" s="113"/>
      <c r="AU289" s="113"/>
      <c r="AV289" s="113"/>
      <c r="AW289" s="113"/>
      <c r="AX289" s="113"/>
      <c r="AY289" s="113"/>
      <c r="AZ289" s="113"/>
      <c r="BA289" s="113"/>
      <c r="BB289" s="113"/>
      <c r="BC289" s="113"/>
      <c r="BD289" s="113"/>
      <c r="BE289" s="113"/>
      <c r="BF289" s="113"/>
      <c r="BG289" s="113"/>
      <c r="BH289" s="113"/>
      <c r="BI289" s="113"/>
      <c r="BJ289" s="113"/>
      <c r="BK289" s="113"/>
      <c r="BL289" s="113"/>
      <c r="BM289" s="113"/>
      <c r="BN289" s="113"/>
      <c r="BO289" s="113"/>
      <c r="BP289" s="113"/>
      <c r="BQ289" s="113"/>
      <c r="BR289" s="113"/>
      <c r="BS289" s="113"/>
      <c r="BT289" s="113"/>
      <c r="BU289" s="113"/>
      <c r="BV289" s="113"/>
      <c r="BW289" s="113"/>
      <c r="BX289" s="113"/>
      <c r="BY289" s="113"/>
      <c r="BZ289" s="113"/>
      <c r="CA289" s="113"/>
      <c r="CB289" s="113"/>
      <c r="CC289" s="113"/>
      <c r="CD289" s="113"/>
      <c r="CE289" s="113"/>
      <c r="CF289" s="113"/>
      <c r="CG289" s="113"/>
      <c r="CH289" s="113"/>
      <c r="CI289" s="113"/>
      <c r="CJ289" s="113"/>
      <c r="CK289" s="113"/>
    </row>
    <row r="290" spans="1:89" s="124" customFormat="1">
      <c r="A290" s="121">
        <f>'PENGGABUNGAN AKTIVITAS'!A289</f>
        <v>287</v>
      </c>
      <c r="B290" s="121" t="str">
        <f>'PENGGABUNGAN AKTIVITAS'!B289</f>
        <v>[6] Tutor KKH Case 1</v>
      </c>
      <c r="C290" s="121" t="str">
        <f>'PENGGABUNGAN AKTIVITAS'!C289</f>
        <v>P259</v>
      </c>
      <c r="D290" s="121" t="str">
        <f>'PENGGABUNGAN AKTIVITAS'!D289</f>
        <v>UA6</v>
      </c>
      <c r="E290" s="121">
        <f>'PENGGABUNGAN AKTIVITAS'!E289</f>
        <v>9</v>
      </c>
      <c r="F290" s="121">
        <f>'PENGGABUNGAN AKTIVITAS'!F289</f>
        <v>195</v>
      </c>
      <c r="G290" s="122">
        <f t="shared" si="34"/>
        <v>1755</v>
      </c>
      <c r="H290" s="123">
        <f>(G290/$G$381)*'REKAP BTL'!$C$14</f>
        <v>76762108.403372139</v>
      </c>
      <c r="I290" s="121"/>
      <c r="J290" s="121"/>
      <c r="K290" s="121"/>
      <c r="L290" s="121"/>
      <c r="M290" s="121"/>
      <c r="N290" s="121"/>
      <c r="O290" s="121"/>
      <c r="P290" s="121"/>
      <c r="Q290" s="121"/>
      <c r="R290" s="121"/>
      <c r="S290" s="121"/>
      <c r="T290" s="121"/>
      <c r="U290" s="121"/>
      <c r="V290" s="121"/>
      <c r="W290" s="121"/>
      <c r="X290" s="121"/>
      <c r="Y290" s="121"/>
      <c r="Z290" s="121"/>
      <c r="AA290" s="121"/>
      <c r="AB290" s="121"/>
      <c r="AC290" s="121"/>
      <c r="AD290" s="123">
        <f t="shared" si="35"/>
        <v>1271759.6549411693</v>
      </c>
      <c r="AE290" s="123">
        <f t="shared" si="36"/>
        <v>1271759.6549411693</v>
      </c>
      <c r="AF290" s="123">
        <f t="shared" si="37"/>
        <v>1271759.6549411693</v>
      </c>
      <c r="AG290" s="123">
        <f t="shared" si="38"/>
        <v>1271759.6549411693</v>
      </c>
      <c r="AH290" s="121"/>
      <c r="AI290" s="121"/>
      <c r="AJ290" s="121"/>
      <c r="AK290" s="121"/>
      <c r="AL290" s="119">
        <f t="shared" si="40"/>
        <v>5087038.6197646772</v>
      </c>
      <c r="AM290" s="119">
        <f t="shared" si="39"/>
        <v>99745.855289503481</v>
      </c>
      <c r="AN290" s="113"/>
      <c r="AO290" s="113"/>
      <c r="AP290" s="113"/>
      <c r="AQ290" s="113"/>
      <c r="AR290" s="113"/>
      <c r="AS290" s="113"/>
      <c r="AT290" s="113"/>
      <c r="AU290" s="113"/>
      <c r="AV290" s="113"/>
      <c r="AW290" s="113"/>
      <c r="AX290" s="113"/>
      <c r="AY290" s="113"/>
      <c r="AZ290" s="113"/>
      <c r="BA290" s="113"/>
      <c r="BB290" s="113"/>
      <c r="BC290" s="113"/>
      <c r="BD290" s="113"/>
      <c r="BE290" s="113"/>
      <c r="BF290" s="113"/>
      <c r="BG290" s="113"/>
      <c r="BH290" s="113"/>
      <c r="BI290" s="113"/>
      <c r="BJ290" s="113"/>
      <c r="BK290" s="113"/>
      <c r="BL290" s="113"/>
      <c r="BM290" s="113"/>
      <c r="BN290" s="113"/>
      <c r="BO290" s="113"/>
      <c r="BP290" s="113"/>
      <c r="BQ290" s="113"/>
      <c r="BR290" s="113"/>
      <c r="BS290" s="113"/>
      <c r="BT290" s="113"/>
      <c r="BU290" s="113"/>
      <c r="BV290" s="113"/>
      <c r="BW290" s="113"/>
      <c r="BX290" s="113"/>
      <c r="BY290" s="113"/>
      <c r="BZ290" s="113"/>
      <c r="CA290" s="113"/>
      <c r="CB290" s="113"/>
      <c r="CC290" s="113"/>
      <c r="CD290" s="113"/>
      <c r="CE290" s="113"/>
      <c r="CF290" s="113"/>
      <c r="CG290" s="113"/>
      <c r="CH290" s="113"/>
      <c r="CI290" s="113"/>
      <c r="CJ290" s="113"/>
      <c r="CK290" s="113"/>
    </row>
    <row r="291" spans="1:89" s="124" customFormat="1">
      <c r="A291" s="121">
        <f>'PENGGABUNGAN AKTIVITAS'!A290</f>
        <v>288</v>
      </c>
      <c r="B291" s="121" t="str">
        <f>'PENGGABUNGAN AKTIVITAS'!B290</f>
        <v>[6] Tutor KKH Case 2</v>
      </c>
      <c r="C291" s="121" t="str">
        <f>'PENGGABUNGAN AKTIVITAS'!C290</f>
        <v>P260</v>
      </c>
      <c r="D291" s="121" t="str">
        <f>'PENGGABUNGAN AKTIVITAS'!D290</f>
        <v>UA6</v>
      </c>
      <c r="E291" s="121">
        <f>'PENGGABUNGAN AKTIVITAS'!E290</f>
        <v>9</v>
      </c>
      <c r="F291" s="121">
        <f>'PENGGABUNGAN AKTIVITAS'!F290</f>
        <v>195</v>
      </c>
      <c r="G291" s="122">
        <f t="shared" si="34"/>
        <v>1755</v>
      </c>
      <c r="H291" s="123">
        <f>(G291/$G$381)*'REKAP BTL'!$C$14</f>
        <v>76762108.403372139</v>
      </c>
      <c r="I291" s="121"/>
      <c r="J291" s="121"/>
      <c r="K291" s="121"/>
      <c r="L291" s="121"/>
      <c r="M291" s="121"/>
      <c r="N291" s="121"/>
      <c r="O291" s="121"/>
      <c r="P291" s="121"/>
      <c r="Q291" s="121"/>
      <c r="R291" s="121"/>
      <c r="S291" s="121"/>
      <c r="T291" s="121"/>
      <c r="U291" s="121"/>
      <c r="V291" s="121"/>
      <c r="W291" s="121"/>
      <c r="X291" s="121"/>
      <c r="Y291" s="121"/>
      <c r="Z291" s="121"/>
      <c r="AA291" s="121"/>
      <c r="AB291" s="121"/>
      <c r="AC291" s="121"/>
      <c r="AD291" s="123">
        <f t="shared" si="35"/>
        <v>1271759.6549411693</v>
      </c>
      <c r="AE291" s="123">
        <f t="shared" si="36"/>
        <v>1271759.6549411693</v>
      </c>
      <c r="AF291" s="123">
        <f t="shared" si="37"/>
        <v>1271759.6549411693</v>
      </c>
      <c r="AG291" s="123">
        <f t="shared" si="38"/>
        <v>1271759.6549411693</v>
      </c>
      <c r="AH291" s="121"/>
      <c r="AI291" s="121"/>
      <c r="AJ291" s="121"/>
      <c r="AK291" s="121"/>
      <c r="AL291" s="119">
        <f t="shared" si="40"/>
        <v>5087038.6197646772</v>
      </c>
      <c r="AM291" s="119">
        <f t="shared" si="39"/>
        <v>99745.855289503481</v>
      </c>
      <c r="AN291" s="113"/>
      <c r="AO291" s="113"/>
      <c r="AP291" s="113"/>
      <c r="AQ291" s="113"/>
      <c r="AR291" s="113"/>
      <c r="AS291" s="113"/>
      <c r="AT291" s="113"/>
      <c r="AU291" s="113"/>
      <c r="AV291" s="113"/>
      <c r="AW291" s="113"/>
      <c r="AX291" s="113"/>
      <c r="AY291" s="113"/>
      <c r="AZ291" s="113"/>
      <c r="BA291" s="113"/>
      <c r="BB291" s="113"/>
      <c r="BC291" s="113"/>
      <c r="BD291" s="113"/>
      <c r="BE291" s="113"/>
      <c r="BF291" s="113"/>
      <c r="BG291" s="113"/>
      <c r="BH291" s="113"/>
      <c r="BI291" s="113"/>
      <c r="BJ291" s="113"/>
      <c r="BK291" s="113"/>
      <c r="BL291" s="113"/>
      <c r="BM291" s="113"/>
      <c r="BN291" s="113"/>
      <c r="BO291" s="113"/>
      <c r="BP291" s="113"/>
      <c r="BQ291" s="113"/>
      <c r="BR291" s="113"/>
      <c r="BS291" s="113"/>
      <c r="BT291" s="113"/>
      <c r="BU291" s="113"/>
      <c r="BV291" s="113"/>
      <c r="BW291" s="113"/>
      <c r="BX291" s="113"/>
      <c r="BY291" s="113"/>
      <c r="BZ291" s="113"/>
      <c r="CA291" s="113"/>
      <c r="CB291" s="113"/>
      <c r="CC291" s="113"/>
      <c r="CD291" s="113"/>
      <c r="CE291" s="113"/>
      <c r="CF291" s="113"/>
      <c r="CG291" s="113"/>
      <c r="CH291" s="113"/>
      <c r="CI291" s="113"/>
      <c r="CJ291" s="113"/>
      <c r="CK291" s="113"/>
    </row>
    <row r="292" spans="1:89" s="124" customFormat="1">
      <c r="A292" s="121">
        <f>'PENGGABUNGAN AKTIVITAS'!A291</f>
        <v>289</v>
      </c>
      <c r="B292" s="121" t="str">
        <f>'PENGGABUNGAN AKTIVITAS'!B291</f>
        <v>[6] Tutor KKH Case 3</v>
      </c>
      <c r="C292" s="121" t="str">
        <f>'PENGGABUNGAN AKTIVITAS'!C291</f>
        <v>P261</v>
      </c>
      <c r="D292" s="121" t="str">
        <f>'PENGGABUNGAN AKTIVITAS'!D291</f>
        <v>UA6</v>
      </c>
      <c r="E292" s="121">
        <f>'PENGGABUNGAN AKTIVITAS'!E291</f>
        <v>9</v>
      </c>
      <c r="F292" s="121">
        <f>'PENGGABUNGAN AKTIVITAS'!F291</f>
        <v>195</v>
      </c>
      <c r="G292" s="122">
        <f t="shared" si="34"/>
        <v>1755</v>
      </c>
      <c r="H292" s="123">
        <f>(G292/$G$381)*'REKAP BTL'!$C$14</f>
        <v>76762108.403372139</v>
      </c>
      <c r="I292" s="121"/>
      <c r="J292" s="121"/>
      <c r="K292" s="121"/>
      <c r="L292" s="121"/>
      <c r="M292" s="121"/>
      <c r="N292" s="121"/>
      <c r="O292" s="121"/>
      <c r="P292" s="121"/>
      <c r="Q292" s="121"/>
      <c r="R292" s="121"/>
      <c r="S292" s="121"/>
      <c r="T292" s="121"/>
      <c r="U292" s="121"/>
      <c r="V292" s="121"/>
      <c r="W292" s="121"/>
      <c r="X292" s="121"/>
      <c r="Y292" s="121"/>
      <c r="Z292" s="121"/>
      <c r="AA292" s="121"/>
      <c r="AB292" s="121"/>
      <c r="AC292" s="121"/>
      <c r="AD292" s="123">
        <f t="shared" si="35"/>
        <v>1271759.6549411693</v>
      </c>
      <c r="AE292" s="123">
        <f t="shared" si="36"/>
        <v>1271759.6549411693</v>
      </c>
      <c r="AF292" s="123">
        <f t="shared" si="37"/>
        <v>1271759.6549411693</v>
      </c>
      <c r="AG292" s="123">
        <f t="shared" si="38"/>
        <v>1271759.6549411693</v>
      </c>
      <c r="AH292" s="121"/>
      <c r="AI292" s="121"/>
      <c r="AJ292" s="121"/>
      <c r="AK292" s="121"/>
      <c r="AL292" s="119">
        <f t="shared" si="40"/>
        <v>5087038.6197646772</v>
      </c>
      <c r="AM292" s="119">
        <f t="shared" si="39"/>
        <v>99745.855289503481</v>
      </c>
      <c r="AN292" s="113"/>
      <c r="AO292" s="113"/>
      <c r="AP292" s="113"/>
      <c r="AQ292" s="113"/>
      <c r="AR292" s="113"/>
      <c r="AS292" s="113"/>
      <c r="AT292" s="113"/>
      <c r="AU292" s="113"/>
      <c r="AV292" s="113"/>
      <c r="AW292" s="113"/>
      <c r="AX292" s="113"/>
      <c r="AY292" s="113"/>
      <c r="AZ292" s="113"/>
      <c r="BA292" s="113"/>
      <c r="BB292" s="113"/>
      <c r="BC292" s="113"/>
      <c r="BD292" s="113"/>
      <c r="BE292" s="113"/>
      <c r="BF292" s="113"/>
      <c r="BG292" s="113"/>
      <c r="BH292" s="113"/>
      <c r="BI292" s="113"/>
      <c r="BJ292" s="113"/>
      <c r="BK292" s="113"/>
      <c r="BL292" s="113"/>
      <c r="BM292" s="113"/>
      <c r="BN292" s="113"/>
      <c r="BO292" s="113"/>
      <c r="BP292" s="113"/>
      <c r="BQ292" s="113"/>
      <c r="BR292" s="113"/>
      <c r="BS292" s="113"/>
      <c r="BT292" s="113"/>
      <c r="BU292" s="113"/>
      <c r="BV292" s="113"/>
      <c r="BW292" s="113"/>
      <c r="BX292" s="113"/>
      <c r="BY292" s="113"/>
      <c r="BZ292" s="113"/>
      <c r="CA292" s="113"/>
      <c r="CB292" s="113"/>
      <c r="CC292" s="113"/>
      <c r="CD292" s="113"/>
      <c r="CE292" s="113"/>
      <c r="CF292" s="113"/>
      <c r="CG292" s="113"/>
      <c r="CH292" s="113"/>
      <c r="CI292" s="113"/>
      <c r="CJ292" s="113"/>
      <c r="CK292" s="113"/>
    </row>
    <row r="293" spans="1:89" s="124" customFormat="1">
      <c r="A293" s="121">
        <f>'PENGGABUNGAN AKTIVITAS'!A292</f>
        <v>290</v>
      </c>
      <c r="B293" s="121" t="str">
        <f>'PENGGABUNGAN AKTIVITAS'!B292</f>
        <v>[6] Kuliah Lapangan</v>
      </c>
      <c r="C293" s="121" t="str">
        <f>'PENGGABUNGAN AKTIVITAS'!C292</f>
        <v>P262</v>
      </c>
      <c r="D293" s="121" t="str">
        <f>'PENGGABUNGAN AKTIVITAS'!D292</f>
        <v>UA6</v>
      </c>
      <c r="E293" s="121">
        <f>'PENGGABUNGAN AKTIVITAS'!E292</f>
        <v>9</v>
      </c>
      <c r="F293" s="121">
        <f>'PENGGABUNGAN AKTIVITAS'!F292</f>
        <v>195</v>
      </c>
      <c r="G293" s="122">
        <f t="shared" si="34"/>
        <v>1755</v>
      </c>
      <c r="H293" s="123">
        <f>(G293/$G$381)*'REKAP BTL'!$C$14</f>
        <v>76762108.403372139</v>
      </c>
      <c r="I293" s="121"/>
      <c r="J293" s="121"/>
      <c r="K293" s="121"/>
      <c r="L293" s="121"/>
      <c r="M293" s="121"/>
      <c r="N293" s="121"/>
      <c r="O293" s="121"/>
      <c r="P293" s="121"/>
      <c r="Q293" s="121"/>
      <c r="R293" s="121"/>
      <c r="S293" s="121"/>
      <c r="T293" s="121"/>
      <c r="U293" s="121"/>
      <c r="V293" s="121"/>
      <c r="W293" s="121"/>
      <c r="X293" s="121"/>
      <c r="Y293" s="121"/>
      <c r="Z293" s="121"/>
      <c r="AA293" s="121"/>
      <c r="AB293" s="121"/>
      <c r="AC293" s="121"/>
      <c r="AD293" s="123">
        <f t="shared" si="35"/>
        <v>1271759.6549411693</v>
      </c>
      <c r="AE293" s="123">
        <f t="shared" si="36"/>
        <v>1271759.6549411693</v>
      </c>
      <c r="AF293" s="123">
        <f t="shared" si="37"/>
        <v>1271759.6549411693</v>
      </c>
      <c r="AG293" s="123">
        <f t="shared" si="38"/>
        <v>1271759.6549411693</v>
      </c>
      <c r="AH293" s="121"/>
      <c r="AI293" s="121"/>
      <c r="AJ293" s="121"/>
      <c r="AK293" s="121"/>
      <c r="AL293" s="119">
        <f t="shared" si="40"/>
        <v>5087038.6197646772</v>
      </c>
      <c r="AM293" s="119">
        <f t="shared" si="39"/>
        <v>99745.855289503481</v>
      </c>
      <c r="AN293" s="113"/>
      <c r="AO293" s="113"/>
      <c r="AP293" s="113"/>
      <c r="AQ293" s="113"/>
      <c r="AR293" s="113"/>
      <c r="AS293" s="113"/>
      <c r="AT293" s="113"/>
      <c r="AU293" s="113"/>
      <c r="AV293" s="113"/>
      <c r="AW293" s="113"/>
      <c r="AX293" s="113"/>
      <c r="AY293" s="113"/>
      <c r="AZ293" s="113"/>
      <c r="BA293" s="113"/>
      <c r="BB293" s="113"/>
      <c r="BC293" s="113"/>
      <c r="BD293" s="113"/>
      <c r="BE293" s="113"/>
      <c r="BF293" s="113"/>
      <c r="BG293" s="113"/>
      <c r="BH293" s="113"/>
      <c r="BI293" s="113"/>
      <c r="BJ293" s="113"/>
      <c r="BK293" s="113"/>
      <c r="BL293" s="113"/>
      <c r="BM293" s="113"/>
      <c r="BN293" s="113"/>
      <c r="BO293" s="113"/>
      <c r="BP293" s="113"/>
      <c r="BQ293" s="113"/>
      <c r="BR293" s="113"/>
      <c r="BS293" s="113"/>
      <c r="BT293" s="113"/>
      <c r="BU293" s="113"/>
      <c r="BV293" s="113"/>
      <c r="BW293" s="113"/>
      <c r="BX293" s="113"/>
      <c r="BY293" s="113"/>
      <c r="BZ293" s="113"/>
      <c r="CA293" s="113"/>
      <c r="CB293" s="113"/>
      <c r="CC293" s="113"/>
      <c r="CD293" s="113"/>
      <c r="CE293" s="113"/>
      <c r="CF293" s="113"/>
      <c r="CG293" s="113"/>
      <c r="CH293" s="113"/>
      <c r="CI293" s="113"/>
      <c r="CJ293" s="113"/>
      <c r="CK293" s="113"/>
    </row>
    <row r="294" spans="1:89" s="124" customFormat="1">
      <c r="A294" s="121">
        <f>'PENGGABUNGAN AKTIVITAS'!A293</f>
        <v>291</v>
      </c>
      <c r="B294" s="121" t="str">
        <f>'PENGGABUNGAN AKTIVITAS'!B293</f>
        <v>[6] Kuliah Forensik</v>
      </c>
      <c r="C294" s="121" t="str">
        <f>'PENGGABUNGAN AKTIVITAS'!C293</f>
        <v>P263</v>
      </c>
      <c r="D294" s="121" t="str">
        <f>'PENGGABUNGAN AKTIVITAS'!D293</f>
        <v>UA6</v>
      </c>
      <c r="E294" s="121">
        <f>'PENGGABUNGAN AKTIVITAS'!E293</f>
        <v>24</v>
      </c>
      <c r="F294" s="121">
        <f>'PENGGABUNGAN AKTIVITAS'!F293</f>
        <v>195</v>
      </c>
      <c r="G294" s="122">
        <f t="shared" si="34"/>
        <v>4680</v>
      </c>
      <c r="H294" s="123">
        <f>(G294/$G$381)*'REKAP BTL'!$C$14</f>
        <v>204698955.74232566</v>
      </c>
      <c r="I294" s="121"/>
      <c r="J294" s="121"/>
      <c r="K294" s="121"/>
      <c r="L294" s="121"/>
      <c r="M294" s="121"/>
      <c r="N294" s="121"/>
      <c r="O294" s="121"/>
      <c r="P294" s="121"/>
      <c r="Q294" s="121"/>
      <c r="R294" s="121"/>
      <c r="S294" s="121"/>
      <c r="T294" s="121"/>
      <c r="U294" s="121"/>
      <c r="V294" s="121"/>
      <c r="W294" s="121"/>
      <c r="X294" s="121"/>
      <c r="Y294" s="121"/>
      <c r="Z294" s="121"/>
      <c r="AA294" s="121"/>
      <c r="AB294" s="121"/>
      <c r="AC294" s="121"/>
      <c r="AD294" s="123">
        <f t="shared" si="35"/>
        <v>3391359.0798431188</v>
      </c>
      <c r="AE294" s="123">
        <f t="shared" si="36"/>
        <v>3391359.0798431188</v>
      </c>
      <c r="AF294" s="123">
        <f t="shared" si="37"/>
        <v>3391359.0798431188</v>
      </c>
      <c r="AG294" s="123">
        <f t="shared" si="38"/>
        <v>3391359.0798431188</v>
      </c>
      <c r="AH294" s="121"/>
      <c r="AI294" s="121"/>
      <c r="AJ294" s="121"/>
      <c r="AK294" s="121"/>
      <c r="AL294" s="119">
        <f t="shared" si="40"/>
        <v>13565436.319372475</v>
      </c>
      <c r="AM294" s="119">
        <f t="shared" si="39"/>
        <v>265988.94743867597</v>
      </c>
      <c r="AN294" s="113"/>
      <c r="AO294" s="113"/>
      <c r="AP294" s="113"/>
      <c r="AQ294" s="113"/>
      <c r="AR294" s="113"/>
      <c r="AS294" s="113"/>
      <c r="AT294" s="113"/>
      <c r="AU294" s="113"/>
      <c r="AV294" s="113"/>
      <c r="AW294" s="113"/>
      <c r="AX294" s="113"/>
      <c r="AY294" s="113"/>
      <c r="AZ294" s="113"/>
      <c r="BA294" s="113"/>
      <c r="BB294" s="113"/>
      <c r="BC294" s="113"/>
      <c r="BD294" s="113"/>
      <c r="BE294" s="113"/>
      <c r="BF294" s="113"/>
      <c r="BG294" s="113"/>
      <c r="BH294" s="113"/>
      <c r="BI294" s="113"/>
      <c r="BJ294" s="113"/>
      <c r="BK294" s="113"/>
      <c r="BL294" s="113"/>
      <c r="BM294" s="113"/>
      <c r="BN294" s="113"/>
      <c r="BO294" s="113"/>
      <c r="BP294" s="113"/>
      <c r="BQ294" s="113"/>
      <c r="BR294" s="113"/>
      <c r="BS294" s="113"/>
      <c r="BT294" s="113"/>
      <c r="BU294" s="113"/>
      <c r="BV294" s="113"/>
      <c r="BW294" s="113"/>
      <c r="BX294" s="113"/>
      <c r="BY294" s="113"/>
      <c r="BZ294" s="113"/>
      <c r="CA294" s="113"/>
      <c r="CB294" s="113"/>
      <c r="CC294" s="113"/>
      <c r="CD294" s="113"/>
      <c r="CE294" s="113"/>
      <c r="CF294" s="113"/>
      <c r="CG294" s="113"/>
      <c r="CH294" s="113"/>
      <c r="CI294" s="113"/>
      <c r="CJ294" s="113"/>
      <c r="CK294" s="113"/>
    </row>
    <row r="295" spans="1:89" s="124" customFormat="1">
      <c r="A295" s="121">
        <f>'PENGGABUNGAN AKTIVITAS'!A294</f>
        <v>292</v>
      </c>
      <c r="B295" s="121" t="str">
        <f>'PENGGABUNGAN AKTIVITAS'!B294</f>
        <v>[6] Tramed Meningeal Sign</v>
      </c>
      <c r="C295" s="121" t="str">
        <f>'PENGGABUNGAN AKTIVITAS'!C294</f>
        <v>P264</v>
      </c>
      <c r="D295" s="121" t="str">
        <f>'PENGGABUNGAN AKTIVITAS'!D294</f>
        <v>UA6</v>
      </c>
      <c r="E295" s="121">
        <f>'PENGGABUNGAN AKTIVITAS'!E294</f>
        <v>3</v>
      </c>
      <c r="F295" s="121">
        <f>'PENGGABUNGAN AKTIVITAS'!F294</f>
        <v>195</v>
      </c>
      <c r="G295" s="122">
        <f t="shared" si="34"/>
        <v>585</v>
      </c>
      <c r="H295" s="123">
        <f>(G295/$G$381)*'REKAP BTL'!$C$14</f>
        <v>25587369.467790708</v>
      </c>
      <c r="I295" s="121"/>
      <c r="J295" s="121"/>
      <c r="K295" s="121"/>
      <c r="L295" s="121"/>
      <c r="M295" s="121"/>
      <c r="N295" s="121"/>
      <c r="O295" s="121"/>
      <c r="P295" s="121"/>
      <c r="Q295" s="121"/>
      <c r="R295" s="121"/>
      <c r="S295" s="121"/>
      <c r="T295" s="121"/>
      <c r="U295" s="121"/>
      <c r="V295" s="121"/>
      <c r="W295" s="121"/>
      <c r="X295" s="121"/>
      <c r="Y295" s="121"/>
      <c r="Z295" s="121"/>
      <c r="AA295" s="121"/>
      <c r="AB295" s="121"/>
      <c r="AC295" s="121"/>
      <c r="AD295" s="123">
        <f t="shared" si="35"/>
        <v>423919.88498038985</v>
      </c>
      <c r="AE295" s="123">
        <f t="shared" si="36"/>
        <v>423919.88498038985</v>
      </c>
      <c r="AF295" s="123">
        <f t="shared" si="37"/>
        <v>423919.88498038985</v>
      </c>
      <c r="AG295" s="123">
        <f t="shared" si="38"/>
        <v>423919.88498038985</v>
      </c>
      <c r="AH295" s="121"/>
      <c r="AI295" s="121"/>
      <c r="AJ295" s="121"/>
      <c r="AK295" s="121"/>
      <c r="AL295" s="119">
        <f t="shared" si="40"/>
        <v>1695679.5399215594</v>
      </c>
      <c r="AM295" s="119">
        <f t="shared" si="39"/>
        <v>33248.618429834496</v>
      </c>
      <c r="AN295" s="113"/>
      <c r="AO295" s="113"/>
      <c r="AP295" s="113"/>
      <c r="AQ295" s="113"/>
      <c r="AR295" s="113"/>
      <c r="AS295" s="113"/>
      <c r="AT295" s="113"/>
      <c r="AU295" s="113"/>
      <c r="AV295" s="113"/>
      <c r="AW295" s="113"/>
      <c r="AX295" s="113"/>
      <c r="AY295" s="113"/>
      <c r="AZ295" s="113"/>
      <c r="BA295" s="113"/>
      <c r="BB295" s="113"/>
      <c r="BC295" s="113"/>
      <c r="BD295" s="113"/>
      <c r="BE295" s="113"/>
      <c r="BF295" s="113"/>
      <c r="BG295" s="113"/>
      <c r="BH295" s="113"/>
      <c r="BI295" s="113"/>
      <c r="BJ295" s="113"/>
      <c r="BK295" s="113"/>
      <c r="BL295" s="113"/>
      <c r="BM295" s="113"/>
      <c r="BN295" s="113"/>
      <c r="BO295" s="113"/>
      <c r="BP295" s="113"/>
      <c r="BQ295" s="113"/>
      <c r="BR295" s="113"/>
      <c r="BS295" s="113"/>
      <c r="BT295" s="113"/>
      <c r="BU295" s="113"/>
      <c r="BV295" s="113"/>
      <c r="BW295" s="113"/>
      <c r="BX295" s="113"/>
      <c r="BY295" s="113"/>
      <c r="BZ295" s="113"/>
      <c r="CA295" s="113"/>
      <c r="CB295" s="113"/>
      <c r="CC295" s="113"/>
      <c r="CD295" s="113"/>
      <c r="CE295" s="113"/>
      <c r="CF295" s="113"/>
      <c r="CG295" s="113"/>
      <c r="CH295" s="113"/>
      <c r="CI295" s="113"/>
      <c r="CJ295" s="113"/>
      <c r="CK295" s="113"/>
    </row>
    <row r="296" spans="1:89" s="124" customFormat="1">
      <c r="A296" s="121">
        <f>'PENGGABUNGAN AKTIVITAS'!A295</f>
        <v>293</v>
      </c>
      <c r="B296" s="121" t="str">
        <f>'PENGGABUNGAN AKTIVITAS'!B295</f>
        <v>[6] Tramed Cranialis</v>
      </c>
      <c r="C296" s="121" t="str">
        <f>'PENGGABUNGAN AKTIVITAS'!C295</f>
        <v>P265</v>
      </c>
      <c r="D296" s="121" t="str">
        <f>'PENGGABUNGAN AKTIVITAS'!D295</f>
        <v>UA6</v>
      </c>
      <c r="E296" s="121">
        <f>'PENGGABUNGAN AKTIVITAS'!E295</f>
        <v>3</v>
      </c>
      <c r="F296" s="121">
        <f>'PENGGABUNGAN AKTIVITAS'!F295</f>
        <v>195</v>
      </c>
      <c r="G296" s="122">
        <f t="shared" si="34"/>
        <v>585</v>
      </c>
      <c r="H296" s="123">
        <f>(G296/$G$381)*'REKAP BTL'!$C$14</f>
        <v>25587369.467790708</v>
      </c>
      <c r="I296" s="121"/>
      <c r="J296" s="121"/>
      <c r="K296" s="121"/>
      <c r="L296" s="121"/>
      <c r="M296" s="121"/>
      <c r="N296" s="121"/>
      <c r="O296" s="121"/>
      <c r="P296" s="121"/>
      <c r="Q296" s="121"/>
      <c r="R296" s="121"/>
      <c r="S296" s="121"/>
      <c r="T296" s="121"/>
      <c r="U296" s="121"/>
      <c r="V296" s="121"/>
      <c r="W296" s="121"/>
      <c r="X296" s="121"/>
      <c r="Y296" s="121"/>
      <c r="Z296" s="121"/>
      <c r="AA296" s="121"/>
      <c r="AB296" s="121"/>
      <c r="AC296" s="121"/>
      <c r="AD296" s="123">
        <f t="shared" si="35"/>
        <v>423919.88498038985</v>
      </c>
      <c r="AE296" s="123">
        <f t="shared" si="36"/>
        <v>423919.88498038985</v>
      </c>
      <c r="AF296" s="123">
        <f t="shared" si="37"/>
        <v>423919.88498038985</v>
      </c>
      <c r="AG296" s="123">
        <f t="shared" si="38"/>
        <v>423919.88498038985</v>
      </c>
      <c r="AH296" s="121"/>
      <c r="AI296" s="121"/>
      <c r="AJ296" s="121"/>
      <c r="AK296" s="121"/>
      <c r="AL296" s="119">
        <f t="shared" si="40"/>
        <v>1695679.5399215594</v>
      </c>
      <c r="AM296" s="119">
        <f t="shared" si="39"/>
        <v>33248.618429834496</v>
      </c>
      <c r="AN296" s="113"/>
      <c r="AO296" s="113"/>
      <c r="AP296" s="113"/>
      <c r="AQ296" s="113"/>
      <c r="AR296" s="113"/>
      <c r="AS296" s="113"/>
      <c r="AT296" s="113"/>
      <c r="AU296" s="113"/>
      <c r="AV296" s="113"/>
      <c r="AW296" s="113"/>
      <c r="AX296" s="113"/>
      <c r="AY296" s="113"/>
      <c r="AZ296" s="113"/>
      <c r="BA296" s="113"/>
      <c r="BB296" s="113"/>
      <c r="BC296" s="113"/>
      <c r="BD296" s="113"/>
      <c r="BE296" s="113"/>
      <c r="BF296" s="113"/>
      <c r="BG296" s="113"/>
      <c r="BH296" s="113"/>
      <c r="BI296" s="113"/>
      <c r="BJ296" s="113"/>
      <c r="BK296" s="113"/>
      <c r="BL296" s="113"/>
      <c r="BM296" s="113"/>
      <c r="BN296" s="113"/>
      <c r="BO296" s="113"/>
      <c r="BP296" s="113"/>
      <c r="BQ296" s="113"/>
      <c r="BR296" s="113"/>
      <c r="BS296" s="113"/>
      <c r="BT296" s="113"/>
      <c r="BU296" s="113"/>
      <c r="BV296" s="113"/>
      <c r="BW296" s="113"/>
      <c r="BX296" s="113"/>
      <c r="BY296" s="113"/>
      <c r="BZ296" s="113"/>
      <c r="CA296" s="113"/>
      <c r="CB296" s="113"/>
      <c r="CC296" s="113"/>
      <c r="CD296" s="113"/>
      <c r="CE296" s="113"/>
      <c r="CF296" s="113"/>
      <c r="CG296" s="113"/>
      <c r="CH296" s="113"/>
      <c r="CI296" s="113"/>
      <c r="CJ296" s="113"/>
      <c r="CK296" s="113"/>
    </row>
    <row r="297" spans="1:89" s="124" customFormat="1">
      <c r="A297" s="121">
        <f>'PENGGABUNGAN AKTIVITAS'!A296</f>
        <v>294</v>
      </c>
      <c r="B297" s="121" t="str">
        <f>'PENGGABUNGAN AKTIVITAS'!B296</f>
        <v>[6] Tramed Status Psikiatri</v>
      </c>
      <c r="C297" s="121" t="str">
        <f>'PENGGABUNGAN AKTIVITAS'!C296</f>
        <v>P266</v>
      </c>
      <c r="D297" s="121" t="str">
        <f>'PENGGABUNGAN AKTIVITAS'!D296</f>
        <v>UA6</v>
      </c>
      <c r="E297" s="121">
        <f>'PENGGABUNGAN AKTIVITAS'!E296</f>
        <v>3</v>
      </c>
      <c r="F297" s="121">
        <f>'PENGGABUNGAN AKTIVITAS'!F296</f>
        <v>195</v>
      </c>
      <c r="G297" s="122">
        <f t="shared" si="34"/>
        <v>585</v>
      </c>
      <c r="H297" s="123">
        <f>(G297/$G$381)*'REKAP BTL'!$C$14</f>
        <v>25587369.467790708</v>
      </c>
      <c r="I297" s="121"/>
      <c r="J297" s="121"/>
      <c r="K297" s="121"/>
      <c r="L297" s="121"/>
      <c r="M297" s="121"/>
      <c r="N297" s="121"/>
      <c r="O297" s="121"/>
      <c r="P297" s="121"/>
      <c r="Q297" s="121"/>
      <c r="R297" s="121"/>
      <c r="S297" s="121"/>
      <c r="T297" s="121"/>
      <c r="U297" s="121"/>
      <c r="V297" s="121"/>
      <c r="W297" s="121"/>
      <c r="X297" s="121"/>
      <c r="Y297" s="121"/>
      <c r="Z297" s="121"/>
      <c r="AA297" s="121"/>
      <c r="AB297" s="121"/>
      <c r="AC297" s="121"/>
      <c r="AD297" s="123">
        <f t="shared" si="35"/>
        <v>423919.88498038985</v>
      </c>
      <c r="AE297" s="123">
        <f t="shared" si="36"/>
        <v>423919.88498038985</v>
      </c>
      <c r="AF297" s="123">
        <f t="shared" si="37"/>
        <v>423919.88498038985</v>
      </c>
      <c r="AG297" s="123">
        <f t="shared" si="38"/>
        <v>423919.88498038985</v>
      </c>
      <c r="AH297" s="121"/>
      <c r="AI297" s="121"/>
      <c r="AJ297" s="121"/>
      <c r="AK297" s="121"/>
      <c r="AL297" s="119">
        <f t="shared" si="40"/>
        <v>1695679.5399215594</v>
      </c>
      <c r="AM297" s="119">
        <f t="shared" si="39"/>
        <v>33248.618429834496</v>
      </c>
      <c r="AN297" s="113"/>
      <c r="AO297" s="113"/>
      <c r="AP297" s="113"/>
      <c r="AQ297" s="113"/>
      <c r="AR297" s="113"/>
      <c r="AS297" s="113"/>
      <c r="AT297" s="113"/>
      <c r="AU297" s="113"/>
      <c r="AV297" s="113"/>
      <c r="AW297" s="113"/>
      <c r="AX297" s="113"/>
      <c r="AY297" s="113"/>
      <c r="AZ297" s="113"/>
      <c r="BA297" s="113"/>
      <c r="BB297" s="113"/>
      <c r="BC297" s="113"/>
      <c r="BD297" s="113"/>
      <c r="BE297" s="113"/>
      <c r="BF297" s="113"/>
      <c r="BG297" s="113"/>
      <c r="BH297" s="113"/>
      <c r="BI297" s="113"/>
      <c r="BJ297" s="113"/>
      <c r="BK297" s="113"/>
      <c r="BL297" s="113"/>
      <c r="BM297" s="113"/>
      <c r="BN297" s="113"/>
      <c r="BO297" s="113"/>
      <c r="BP297" s="113"/>
      <c r="BQ297" s="113"/>
      <c r="BR297" s="113"/>
      <c r="BS297" s="113"/>
      <c r="BT297" s="113"/>
      <c r="BU297" s="113"/>
      <c r="BV297" s="113"/>
      <c r="BW297" s="113"/>
      <c r="BX297" s="113"/>
      <c r="BY297" s="113"/>
      <c r="BZ297" s="113"/>
      <c r="CA297" s="113"/>
      <c r="CB297" s="113"/>
      <c r="CC297" s="113"/>
      <c r="CD297" s="113"/>
      <c r="CE297" s="113"/>
      <c r="CF297" s="113"/>
      <c r="CG297" s="113"/>
      <c r="CH297" s="113"/>
      <c r="CI297" s="113"/>
      <c r="CJ297" s="113"/>
      <c r="CK297" s="113"/>
    </row>
    <row r="298" spans="1:89" s="124" customFormat="1">
      <c r="A298" s="121">
        <f>'PENGGABUNGAN AKTIVITAS'!A297</f>
        <v>295</v>
      </c>
      <c r="B298" s="121" t="str">
        <f>'PENGGABUNGAN AKTIVITAS'!B297</f>
        <v>[6] Tramed Reflex Motorik</v>
      </c>
      <c r="C298" s="121" t="str">
        <f>'PENGGABUNGAN AKTIVITAS'!C297</f>
        <v>P267</v>
      </c>
      <c r="D298" s="121" t="str">
        <f>'PENGGABUNGAN AKTIVITAS'!D297</f>
        <v>UA6</v>
      </c>
      <c r="E298" s="121">
        <f>'PENGGABUNGAN AKTIVITAS'!E297</f>
        <v>3</v>
      </c>
      <c r="F298" s="121">
        <f>'PENGGABUNGAN AKTIVITAS'!F297</f>
        <v>195</v>
      </c>
      <c r="G298" s="122">
        <f t="shared" si="34"/>
        <v>585</v>
      </c>
      <c r="H298" s="123">
        <f>(G298/$G$381)*'REKAP BTL'!$C$14</f>
        <v>25587369.467790708</v>
      </c>
      <c r="I298" s="121"/>
      <c r="J298" s="121"/>
      <c r="K298" s="121"/>
      <c r="L298" s="121"/>
      <c r="M298" s="121"/>
      <c r="N298" s="121"/>
      <c r="O298" s="121"/>
      <c r="P298" s="121"/>
      <c r="Q298" s="121"/>
      <c r="R298" s="121"/>
      <c r="S298" s="121"/>
      <c r="T298" s="121"/>
      <c r="U298" s="121"/>
      <c r="V298" s="121"/>
      <c r="W298" s="121"/>
      <c r="X298" s="121"/>
      <c r="Y298" s="121"/>
      <c r="Z298" s="121"/>
      <c r="AA298" s="121"/>
      <c r="AB298" s="121"/>
      <c r="AC298" s="121"/>
      <c r="AD298" s="123">
        <f t="shared" si="35"/>
        <v>423919.88498038985</v>
      </c>
      <c r="AE298" s="123">
        <f t="shared" si="36"/>
        <v>423919.88498038985</v>
      </c>
      <c r="AF298" s="123">
        <f t="shared" si="37"/>
        <v>423919.88498038985</v>
      </c>
      <c r="AG298" s="123">
        <f t="shared" si="38"/>
        <v>423919.88498038985</v>
      </c>
      <c r="AH298" s="121"/>
      <c r="AI298" s="121"/>
      <c r="AJ298" s="121"/>
      <c r="AK298" s="121"/>
      <c r="AL298" s="119">
        <f t="shared" si="40"/>
        <v>1695679.5399215594</v>
      </c>
      <c r="AM298" s="119">
        <f t="shared" si="39"/>
        <v>33248.618429834496</v>
      </c>
      <c r="AN298" s="113"/>
      <c r="AO298" s="113"/>
      <c r="AP298" s="113"/>
      <c r="AQ298" s="113"/>
      <c r="AR298" s="113"/>
      <c r="AS298" s="113"/>
      <c r="AT298" s="113"/>
      <c r="AU298" s="113"/>
      <c r="AV298" s="113"/>
      <c r="AW298" s="113"/>
      <c r="AX298" s="113"/>
      <c r="AY298" s="113"/>
      <c r="AZ298" s="113"/>
      <c r="BA298" s="113"/>
      <c r="BB298" s="113"/>
      <c r="BC298" s="113"/>
      <c r="BD298" s="113"/>
      <c r="BE298" s="113"/>
      <c r="BF298" s="113"/>
      <c r="BG298" s="113"/>
      <c r="BH298" s="113"/>
      <c r="BI298" s="113"/>
      <c r="BJ298" s="113"/>
      <c r="BK298" s="113"/>
      <c r="BL298" s="113"/>
      <c r="BM298" s="113"/>
      <c r="BN298" s="113"/>
      <c r="BO298" s="113"/>
      <c r="BP298" s="113"/>
      <c r="BQ298" s="113"/>
      <c r="BR298" s="113"/>
      <c r="BS298" s="113"/>
      <c r="BT298" s="113"/>
      <c r="BU298" s="113"/>
      <c r="BV298" s="113"/>
      <c r="BW298" s="113"/>
      <c r="BX298" s="113"/>
      <c r="BY298" s="113"/>
      <c r="BZ298" s="113"/>
      <c r="CA298" s="113"/>
      <c r="CB298" s="113"/>
      <c r="CC298" s="113"/>
      <c r="CD298" s="113"/>
      <c r="CE298" s="113"/>
      <c r="CF298" s="113"/>
      <c r="CG298" s="113"/>
      <c r="CH298" s="113"/>
      <c r="CI298" s="113"/>
      <c r="CJ298" s="113"/>
      <c r="CK298" s="113"/>
    </row>
    <row r="299" spans="1:89" s="124" customFormat="1">
      <c r="A299" s="121">
        <f>'PENGGABUNGAN AKTIVITAS'!A298</f>
        <v>296</v>
      </c>
      <c r="B299" s="121" t="str">
        <f>'PENGGABUNGAN AKTIVITAS'!B298</f>
        <v>[6] Tramed Reflex Sensoris</v>
      </c>
      <c r="C299" s="121" t="str">
        <f>'PENGGABUNGAN AKTIVITAS'!C298</f>
        <v>P268</v>
      </c>
      <c r="D299" s="121" t="str">
        <f>'PENGGABUNGAN AKTIVITAS'!D298</f>
        <v>UA6</v>
      </c>
      <c r="E299" s="121">
        <f>'PENGGABUNGAN AKTIVITAS'!E298</f>
        <v>3</v>
      </c>
      <c r="F299" s="121">
        <f>'PENGGABUNGAN AKTIVITAS'!F298</f>
        <v>195</v>
      </c>
      <c r="G299" s="122">
        <f t="shared" si="34"/>
        <v>585</v>
      </c>
      <c r="H299" s="123">
        <f>(G299/$G$381)*'REKAP BTL'!$C$14</f>
        <v>25587369.467790708</v>
      </c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  <c r="Z299" s="121"/>
      <c r="AA299" s="121"/>
      <c r="AB299" s="121"/>
      <c r="AC299" s="121"/>
      <c r="AD299" s="123">
        <f t="shared" si="35"/>
        <v>423919.88498038985</v>
      </c>
      <c r="AE299" s="123">
        <f t="shared" si="36"/>
        <v>423919.88498038985</v>
      </c>
      <c r="AF299" s="123">
        <f t="shared" si="37"/>
        <v>423919.88498038985</v>
      </c>
      <c r="AG299" s="123">
        <f t="shared" si="38"/>
        <v>423919.88498038985</v>
      </c>
      <c r="AH299" s="121"/>
      <c r="AI299" s="121"/>
      <c r="AJ299" s="121"/>
      <c r="AK299" s="121"/>
      <c r="AL299" s="119">
        <f t="shared" si="40"/>
        <v>1695679.5399215594</v>
      </c>
      <c r="AM299" s="119">
        <f t="shared" si="39"/>
        <v>33248.618429834496</v>
      </c>
      <c r="AN299" s="113"/>
      <c r="AO299" s="113"/>
      <c r="AP299" s="113"/>
      <c r="AQ299" s="113"/>
      <c r="AR299" s="113"/>
      <c r="AS299" s="113"/>
      <c r="AT299" s="113"/>
      <c r="AU299" s="113"/>
      <c r="AV299" s="113"/>
      <c r="AW299" s="113"/>
      <c r="AX299" s="113"/>
      <c r="AY299" s="113"/>
      <c r="AZ299" s="113"/>
      <c r="BA299" s="113"/>
      <c r="BB299" s="113"/>
      <c r="BC299" s="113"/>
      <c r="BD299" s="113"/>
      <c r="BE299" s="113"/>
      <c r="BF299" s="113"/>
      <c r="BG299" s="113"/>
      <c r="BH299" s="113"/>
      <c r="BI299" s="113"/>
      <c r="BJ299" s="113"/>
      <c r="BK299" s="113"/>
      <c r="BL299" s="113"/>
      <c r="BM299" s="113"/>
      <c r="BN299" s="113"/>
      <c r="BO299" s="113"/>
      <c r="BP299" s="113"/>
      <c r="BQ299" s="113"/>
      <c r="BR299" s="113"/>
      <c r="BS299" s="113"/>
      <c r="BT299" s="113"/>
      <c r="BU299" s="113"/>
      <c r="BV299" s="113"/>
      <c r="BW299" s="113"/>
      <c r="BX299" s="113"/>
      <c r="BY299" s="113"/>
      <c r="BZ299" s="113"/>
      <c r="CA299" s="113"/>
      <c r="CB299" s="113"/>
      <c r="CC299" s="113"/>
      <c r="CD299" s="113"/>
      <c r="CE299" s="113"/>
      <c r="CF299" s="113"/>
      <c r="CG299" s="113"/>
      <c r="CH299" s="113"/>
      <c r="CI299" s="113"/>
      <c r="CJ299" s="113"/>
      <c r="CK299" s="113"/>
    </row>
    <row r="300" spans="1:89" s="124" customFormat="1">
      <c r="A300" s="121">
        <f>'PENGGABUNGAN AKTIVITAS'!A299</f>
        <v>297</v>
      </c>
      <c r="B300" s="121" t="str">
        <f>'PENGGABUNGAN AKTIVITAS'!B299</f>
        <v>[6] Tramed Reflex Patologis</v>
      </c>
      <c r="C300" s="121" t="str">
        <f>'PENGGABUNGAN AKTIVITAS'!C299</f>
        <v>P269</v>
      </c>
      <c r="D300" s="121" t="str">
        <f>'PENGGABUNGAN AKTIVITAS'!D299</f>
        <v>UA6</v>
      </c>
      <c r="E300" s="121">
        <f>'PENGGABUNGAN AKTIVITAS'!E299</f>
        <v>3</v>
      </c>
      <c r="F300" s="121">
        <f>'PENGGABUNGAN AKTIVITAS'!F299</f>
        <v>195</v>
      </c>
      <c r="G300" s="122">
        <f t="shared" si="34"/>
        <v>585</v>
      </c>
      <c r="H300" s="123">
        <f>(G300/$G$381)*'REKAP BTL'!$C$14</f>
        <v>25587369.467790708</v>
      </c>
      <c r="I300" s="121"/>
      <c r="J300" s="121"/>
      <c r="K300" s="121"/>
      <c r="L300" s="121"/>
      <c r="M300" s="121"/>
      <c r="N300" s="121"/>
      <c r="O300" s="121"/>
      <c r="P300" s="121"/>
      <c r="Q300" s="121"/>
      <c r="R300" s="121"/>
      <c r="S300" s="121"/>
      <c r="T300" s="121"/>
      <c r="U300" s="121"/>
      <c r="V300" s="121"/>
      <c r="W300" s="121"/>
      <c r="X300" s="121"/>
      <c r="Y300" s="121"/>
      <c r="Z300" s="121"/>
      <c r="AA300" s="121"/>
      <c r="AB300" s="121"/>
      <c r="AC300" s="121"/>
      <c r="AD300" s="123">
        <f t="shared" si="35"/>
        <v>423919.88498038985</v>
      </c>
      <c r="AE300" s="123">
        <f t="shared" si="36"/>
        <v>423919.88498038985</v>
      </c>
      <c r="AF300" s="123">
        <f t="shared" si="37"/>
        <v>423919.88498038985</v>
      </c>
      <c r="AG300" s="123">
        <f t="shared" si="38"/>
        <v>423919.88498038985</v>
      </c>
      <c r="AH300" s="121"/>
      <c r="AI300" s="121"/>
      <c r="AJ300" s="121"/>
      <c r="AK300" s="121"/>
      <c r="AL300" s="119">
        <f t="shared" si="40"/>
        <v>1695679.5399215594</v>
      </c>
      <c r="AM300" s="119">
        <f t="shared" si="39"/>
        <v>33248.618429834496</v>
      </c>
      <c r="AN300" s="113"/>
      <c r="AO300" s="113"/>
      <c r="AP300" s="113"/>
      <c r="AQ300" s="113"/>
      <c r="AR300" s="113"/>
      <c r="AS300" s="113"/>
      <c r="AT300" s="113"/>
      <c r="AU300" s="113"/>
      <c r="AV300" s="113"/>
      <c r="AW300" s="113"/>
      <c r="AX300" s="113"/>
      <c r="AY300" s="113"/>
      <c r="AZ300" s="113"/>
      <c r="BA300" s="113"/>
      <c r="BB300" s="113"/>
      <c r="BC300" s="113"/>
      <c r="BD300" s="113"/>
      <c r="BE300" s="113"/>
      <c r="BF300" s="113"/>
      <c r="BG300" s="113"/>
      <c r="BH300" s="113"/>
      <c r="BI300" s="113"/>
      <c r="BJ300" s="113"/>
      <c r="BK300" s="113"/>
      <c r="BL300" s="113"/>
      <c r="BM300" s="113"/>
      <c r="BN300" s="113"/>
      <c r="BO300" s="113"/>
      <c r="BP300" s="113"/>
      <c r="BQ300" s="113"/>
      <c r="BR300" s="113"/>
      <c r="BS300" s="113"/>
      <c r="BT300" s="113"/>
      <c r="BU300" s="113"/>
      <c r="BV300" s="113"/>
      <c r="BW300" s="113"/>
      <c r="BX300" s="113"/>
      <c r="BY300" s="113"/>
      <c r="BZ300" s="113"/>
      <c r="CA300" s="113"/>
      <c r="CB300" s="113"/>
      <c r="CC300" s="113"/>
      <c r="CD300" s="113"/>
      <c r="CE300" s="113"/>
      <c r="CF300" s="113"/>
      <c r="CG300" s="113"/>
      <c r="CH300" s="113"/>
      <c r="CI300" s="113"/>
      <c r="CJ300" s="113"/>
      <c r="CK300" s="113"/>
    </row>
    <row r="301" spans="1:89" s="124" customFormat="1">
      <c r="A301" s="121">
        <f>'PENGGABUNGAN AKTIVITAS'!A300</f>
        <v>298</v>
      </c>
      <c r="B301" s="121" t="str">
        <f>'PENGGABUNGAN AKTIVITAS'!B300</f>
        <v>[6] Tramed Reflex Fisiologis</v>
      </c>
      <c r="C301" s="121" t="str">
        <f>'PENGGABUNGAN AKTIVITAS'!C300</f>
        <v>P270</v>
      </c>
      <c r="D301" s="121" t="str">
        <f>'PENGGABUNGAN AKTIVITAS'!D300</f>
        <v>UA6</v>
      </c>
      <c r="E301" s="121">
        <f>'PENGGABUNGAN AKTIVITAS'!E300</f>
        <v>3</v>
      </c>
      <c r="F301" s="121">
        <f>'PENGGABUNGAN AKTIVITAS'!F300</f>
        <v>195</v>
      </c>
      <c r="G301" s="122">
        <f t="shared" si="34"/>
        <v>585</v>
      </c>
      <c r="H301" s="123">
        <f>(G301/$G$381)*'REKAP BTL'!$C$14</f>
        <v>25587369.467790708</v>
      </c>
      <c r="I301" s="121"/>
      <c r="J301" s="121"/>
      <c r="K301" s="121"/>
      <c r="L301" s="121"/>
      <c r="M301" s="121"/>
      <c r="N301" s="121"/>
      <c r="O301" s="121"/>
      <c r="P301" s="121"/>
      <c r="Q301" s="121"/>
      <c r="R301" s="121"/>
      <c r="S301" s="121"/>
      <c r="T301" s="121"/>
      <c r="U301" s="121"/>
      <c r="V301" s="121"/>
      <c r="W301" s="121"/>
      <c r="X301" s="121"/>
      <c r="Y301" s="121"/>
      <c r="Z301" s="121"/>
      <c r="AA301" s="121"/>
      <c r="AB301" s="121"/>
      <c r="AC301" s="121"/>
      <c r="AD301" s="123">
        <f t="shared" si="35"/>
        <v>423919.88498038985</v>
      </c>
      <c r="AE301" s="123">
        <f t="shared" si="36"/>
        <v>423919.88498038985</v>
      </c>
      <c r="AF301" s="123">
        <f t="shared" si="37"/>
        <v>423919.88498038985</v>
      </c>
      <c r="AG301" s="123">
        <f t="shared" si="38"/>
        <v>423919.88498038985</v>
      </c>
      <c r="AH301" s="121"/>
      <c r="AI301" s="121"/>
      <c r="AJ301" s="121"/>
      <c r="AK301" s="121"/>
      <c r="AL301" s="119">
        <f t="shared" si="40"/>
        <v>1695679.5399215594</v>
      </c>
      <c r="AM301" s="119">
        <f t="shared" si="39"/>
        <v>33248.618429834496</v>
      </c>
      <c r="AN301" s="113"/>
      <c r="AO301" s="113"/>
      <c r="AP301" s="113"/>
      <c r="AQ301" s="113"/>
      <c r="AR301" s="113"/>
      <c r="AS301" s="113"/>
      <c r="AT301" s="113"/>
      <c r="AU301" s="113"/>
      <c r="AV301" s="113"/>
      <c r="AW301" s="113"/>
      <c r="AX301" s="113"/>
      <c r="AY301" s="113"/>
      <c r="AZ301" s="113"/>
      <c r="BA301" s="113"/>
      <c r="BB301" s="113"/>
      <c r="BC301" s="113"/>
      <c r="BD301" s="113"/>
      <c r="BE301" s="113"/>
      <c r="BF301" s="113"/>
      <c r="BG301" s="113"/>
      <c r="BH301" s="113"/>
      <c r="BI301" s="113"/>
      <c r="BJ301" s="113"/>
      <c r="BK301" s="113"/>
      <c r="BL301" s="113"/>
      <c r="BM301" s="113"/>
      <c r="BN301" s="113"/>
      <c r="BO301" s="113"/>
      <c r="BP301" s="113"/>
      <c r="BQ301" s="113"/>
      <c r="BR301" s="113"/>
      <c r="BS301" s="113"/>
      <c r="BT301" s="113"/>
      <c r="BU301" s="113"/>
      <c r="BV301" s="113"/>
      <c r="BW301" s="113"/>
      <c r="BX301" s="113"/>
      <c r="BY301" s="113"/>
      <c r="BZ301" s="113"/>
      <c r="CA301" s="113"/>
      <c r="CB301" s="113"/>
      <c r="CC301" s="113"/>
      <c r="CD301" s="113"/>
      <c r="CE301" s="113"/>
      <c r="CF301" s="113"/>
      <c r="CG301" s="113"/>
      <c r="CH301" s="113"/>
      <c r="CI301" s="113"/>
      <c r="CJ301" s="113"/>
      <c r="CK301" s="113"/>
    </row>
    <row r="302" spans="1:89" s="124" customFormat="1">
      <c r="A302" s="121">
        <f>'PENGGABUNGAN AKTIVITAS'!A301</f>
        <v>299</v>
      </c>
      <c r="B302" s="121" t="str">
        <f>'PENGGABUNGAN AKTIVITAS'!B301</f>
        <v>[6] Tramed Pemeriksaan Visus</v>
      </c>
      <c r="C302" s="121" t="str">
        <f>'PENGGABUNGAN AKTIVITAS'!C301</f>
        <v>P271</v>
      </c>
      <c r="D302" s="121" t="str">
        <f>'PENGGABUNGAN AKTIVITAS'!D301</f>
        <v>UA6</v>
      </c>
      <c r="E302" s="121">
        <f>'PENGGABUNGAN AKTIVITAS'!E301</f>
        <v>3</v>
      </c>
      <c r="F302" s="121">
        <f>'PENGGABUNGAN AKTIVITAS'!F301</f>
        <v>195</v>
      </c>
      <c r="G302" s="122">
        <f t="shared" si="34"/>
        <v>585</v>
      </c>
      <c r="H302" s="123">
        <f>(G302/$G$381)*'REKAP BTL'!$C$14</f>
        <v>25587369.467790708</v>
      </c>
      <c r="I302" s="121"/>
      <c r="J302" s="121"/>
      <c r="K302" s="121"/>
      <c r="L302" s="121"/>
      <c r="M302" s="121"/>
      <c r="N302" s="121"/>
      <c r="O302" s="121"/>
      <c r="P302" s="121"/>
      <c r="Q302" s="121"/>
      <c r="R302" s="121"/>
      <c r="S302" s="121"/>
      <c r="T302" s="121"/>
      <c r="U302" s="121"/>
      <c r="V302" s="121"/>
      <c r="W302" s="121"/>
      <c r="X302" s="121"/>
      <c r="Y302" s="121"/>
      <c r="Z302" s="121"/>
      <c r="AA302" s="121"/>
      <c r="AB302" s="121"/>
      <c r="AC302" s="121"/>
      <c r="AD302" s="123">
        <f t="shared" si="35"/>
        <v>423919.88498038985</v>
      </c>
      <c r="AE302" s="123">
        <f t="shared" si="36"/>
        <v>423919.88498038985</v>
      </c>
      <c r="AF302" s="123">
        <f t="shared" si="37"/>
        <v>423919.88498038985</v>
      </c>
      <c r="AG302" s="123">
        <f t="shared" si="38"/>
        <v>423919.88498038985</v>
      </c>
      <c r="AH302" s="121"/>
      <c r="AI302" s="121"/>
      <c r="AJ302" s="121"/>
      <c r="AK302" s="121"/>
      <c r="AL302" s="119">
        <f t="shared" si="40"/>
        <v>1695679.5399215594</v>
      </c>
      <c r="AM302" s="119">
        <f t="shared" si="39"/>
        <v>33248.618429834496</v>
      </c>
      <c r="AN302" s="113"/>
      <c r="AO302" s="113"/>
      <c r="AP302" s="113"/>
      <c r="AQ302" s="113"/>
      <c r="AR302" s="113"/>
      <c r="AS302" s="113"/>
      <c r="AT302" s="113"/>
      <c r="AU302" s="113"/>
      <c r="AV302" s="113"/>
      <c r="AW302" s="113"/>
      <c r="AX302" s="113"/>
      <c r="AY302" s="113"/>
      <c r="AZ302" s="113"/>
      <c r="BA302" s="113"/>
      <c r="BB302" s="113"/>
      <c r="BC302" s="113"/>
      <c r="BD302" s="113"/>
      <c r="BE302" s="113"/>
      <c r="BF302" s="113"/>
      <c r="BG302" s="113"/>
      <c r="BH302" s="113"/>
      <c r="BI302" s="113"/>
      <c r="BJ302" s="113"/>
      <c r="BK302" s="113"/>
      <c r="BL302" s="113"/>
      <c r="BM302" s="113"/>
      <c r="BN302" s="113"/>
      <c r="BO302" s="113"/>
      <c r="BP302" s="113"/>
      <c r="BQ302" s="113"/>
      <c r="BR302" s="113"/>
      <c r="BS302" s="113"/>
      <c r="BT302" s="113"/>
      <c r="BU302" s="113"/>
      <c r="BV302" s="113"/>
      <c r="BW302" s="113"/>
      <c r="BX302" s="113"/>
      <c r="BY302" s="113"/>
      <c r="BZ302" s="113"/>
      <c r="CA302" s="113"/>
      <c r="CB302" s="113"/>
      <c r="CC302" s="113"/>
      <c r="CD302" s="113"/>
      <c r="CE302" s="113"/>
      <c r="CF302" s="113"/>
      <c r="CG302" s="113"/>
      <c r="CH302" s="113"/>
      <c r="CI302" s="113"/>
      <c r="CJ302" s="113"/>
      <c r="CK302" s="113"/>
    </row>
    <row r="303" spans="1:89" s="124" customFormat="1">
      <c r="A303" s="121">
        <f>'PENGGABUNGAN AKTIVITAS'!A302</f>
        <v>300</v>
      </c>
      <c r="B303" s="121" t="str">
        <f>'PENGGABUNGAN AKTIVITAS'!B302</f>
        <v>[6] Tramed Pemeriksaan Strabismus</v>
      </c>
      <c r="C303" s="121" t="str">
        <f>'PENGGABUNGAN AKTIVITAS'!C302</f>
        <v>P272</v>
      </c>
      <c r="D303" s="121" t="str">
        <f>'PENGGABUNGAN AKTIVITAS'!D302</f>
        <v>UA6</v>
      </c>
      <c r="E303" s="121">
        <f>'PENGGABUNGAN AKTIVITAS'!E302</f>
        <v>3</v>
      </c>
      <c r="F303" s="121">
        <f>'PENGGABUNGAN AKTIVITAS'!F302</f>
        <v>195</v>
      </c>
      <c r="G303" s="122">
        <f t="shared" si="34"/>
        <v>585</v>
      </c>
      <c r="H303" s="123">
        <f>(G303/$G$381)*'REKAP BTL'!$C$14</f>
        <v>25587369.467790708</v>
      </c>
      <c r="I303" s="121"/>
      <c r="J303" s="121"/>
      <c r="K303" s="121"/>
      <c r="L303" s="121"/>
      <c r="M303" s="121"/>
      <c r="N303" s="121"/>
      <c r="O303" s="121"/>
      <c r="P303" s="121"/>
      <c r="Q303" s="121"/>
      <c r="R303" s="121"/>
      <c r="S303" s="121"/>
      <c r="T303" s="121"/>
      <c r="U303" s="121"/>
      <c r="V303" s="121"/>
      <c r="W303" s="121"/>
      <c r="X303" s="121"/>
      <c r="Y303" s="121"/>
      <c r="Z303" s="121"/>
      <c r="AA303" s="121"/>
      <c r="AB303" s="121"/>
      <c r="AC303" s="121"/>
      <c r="AD303" s="123">
        <f t="shared" si="35"/>
        <v>423919.88498038985</v>
      </c>
      <c r="AE303" s="123">
        <f t="shared" si="36"/>
        <v>423919.88498038985</v>
      </c>
      <c r="AF303" s="123">
        <f t="shared" si="37"/>
        <v>423919.88498038985</v>
      </c>
      <c r="AG303" s="123">
        <f t="shared" si="38"/>
        <v>423919.88498038985</v>
      </c>
      <c r="AH303" s="121"/>
      <c r="AI303" s="121"/>
      <c r="AJ303" s="121"/>
      <c r="AK303" s="121"/>
      <c r="AL303" s="119">
        <f t="shared" si="40"/>
        <v>1695679.5399215594</v>
      </c>
      <c r="AM303" s="119">
        <f t="shared" si="39"/>
        <v>33248.618429834496</v>
      </c>
      <c r="AN303" s="113"/>
      <c r="AO303" s="113"/>
      <c r="AP303" s="113"/>
      <c r="AQ303" s="113"/>
      <c r="AR303" s="113"/>
      <c r="AS303" s="113"/>
      <c r="AT303" s="113"/>
      <c r="AU303" s="113"/>
      <c r="AV303" s="113"/>
      <c r="AW303" s="113"/>
      <c r="AX303" s="113"/>
      <c r="AY303" s="113"/>
      <c r="AZ303" s="113"/>
      <c r="BA303" s="113"/>
      <c r="BB303" s="113"/>
      <c r="BC303" s="113"/>
      <c r="BD303" s="113"/>
      <c r="BE303" s="113"/>
      <c r="BF303" s="113"/>
      <c r="BG303" s="113"/>
      <c r="BH303" s="113"/>
      <c r="BI303" s="113"/>
      <c r="BJ303" s="113"/>
      <c r="BK303" s="113"/>
      <c r="BL303" s="113"/>
      <c r="BM303" s="113"/>
      <c r="BN303" s="113"/>
      <c r="BO303" s="113"/>
      <c r="BP303" s="113"/>
      <c r="BQ303" s="113"/>
      <c r="BR303" s="113"/>
      <c r="BS303" s="113"/>
      <c r="BT303" s="113"/>
      <c r="BU303" s="113"/>
      <c r="BV303" s="113"/>
      <c r="BW303" s="113"/>
      <c r="BX303" s="113"/>
      <c r="BY303" s="113"/>
      <c r="BZ303" s="113"/>
      <c r="CA303" s="113"/>
      <c r="CB303" s="113"/>
      <c r="CC303" s="113"/>
      <c r="CD303" s="113"/>
      <c r="CE303" s="113"/>
      <c r="CF303" s="113"/>
      <c r="CG303" s="113"/>
      <c r="CH303" s="113"/>
      <c r="CI303" s="113"/>
      <c r="CJ303" s="113"/>
      <c r="CK303" s="113"/>
    </row>
    <row r="304" spans="1:89" s="124" customFormat="1">
      <c r="A304" s="121">
        <f>'PENGGABUNGAN AKTIVITAS'!A303</f>
        <v>301</v>
      </c>
      <c r="B304" s="121" t="str">
        <f>'PENGGABUNGAN AKTIVITAS'!B303</f>
        <v>[6] Tramed Pemeriksaan Ishihara</v>
      </c>
      <c r="C304" s="121" t="str">
        <f>'PENGGABUNGAN AKTIVITAS'!C303</f>
        <v>P273</v>
      </c>
      <c r="D304" s="121" t="str">
        <f>'PENGGABUNGAN AKTIVITAS'!D303</f>
        <v>UA6</v>
      </c>
      <c r="E304" s="121">
        <f>'PENGGABUNGAN AKTIVITAS'!E303</f>
        <v>3</v>
      </c>
      <c r="F304" s="121">
        <f>'PENGGABUNGAN AKTIVITAS'!F303</f>
        <v>195</v>
      </c>
      <c r="G304" s="122">
        <f t="shared" si="34"/>
        <v>585</v>
      </c>
      <c r="H304" s="123">
        <f>(G304/$G$381)*'REKAP BTL'!$C$14</f>
        <v>25587369.467790708</v>
      </c>
      <c r="I304" s="121"/>
      <c r="J304" s="121"/>
      <c r="K304" s="121"/>
      <c r="L304" s="121"/>
      <c r="M304" s="121"/>
      <c r="N304" s="121"/>
      <c r="O304" s="121"/>
      <c r="P304" s="121"/>
      <c r="Q304" s="121"/>
      <c r="R304" s="121"/>
      <c r="S304" s="121"/>
      <c r="T304" s="121"/>
      <c r="U304" s="121"/>
      <c r="V304" s="121"/>
      <c r="W304" s="121"/>
      <c r="X304" s="121"/>
      <c r="Y304" s="121"/>
      <c r="Z304" s="121"/>
      <c r="AA304" s="121"/>
      <c r="AB304" s="121"/>
      <c r="AC304" s="121"/>
      <c r="AD304" s="123">
        <f t="shared" si="35"/>
        <v>423919.88498038985</v>
      </c>
      <c r="AE304" s="123">
        <f t="shared" si="36"/>
        <v>423919.88498038985</v>
      </c>
      <c r="AF304" s="123">
        <f t="shared" si="37"/>
        <v>423919.88498038985</v>
      </c>
      <c r="AG304" s="123">
        <f t="shared" si="38"/>
        <v>423919.88498038985</v>
      </c>
      <c r="AH304" s="121"/>
      <c r="AI304" s="121"/>
      <c r="AJ304" s="121"/>
      <c r="AK304" s="121"/>
      <c r="AL304" s="119">
        <f t="shared" si="40"/>
        <v>1695679.5399215594</v>
      </c>
      <c r="AM304" s="119">
        <f t="shared" si="39"/>
        <v>33248.618429834496</v>
      </c>
      <c r="AN304" s="113"/>
      <c r="AO304" s="113"/>
      <c r="AP304" s="113"/>
      <c r="AQ304" s="113"/>
      <c r="AR304" s="113"/>
      <c r="AS304" s="113"/>
      <c r="AT304" s="113"/>
      <c r="AU304" s="113"/>
      <c r="AV304" s="113"/>
      <c r="AW304" s="113"/>
      <c r="AX304" s="113"/>
      <c r="AY304" s="113"/>
      <c r="AZ304" s="113"/>
      <c r="BA304" s="113"/>
      <c r="BB304" s="113"/>
      <c r="BC304" s="113"/>
      <c r="BD304" s="113"/>
      <c r="BE304" s="113"/>
      <c r="BF304" s="113"/>
      <c r="BG304" s="113"/>
      <c r="BH304" s="113"/>
      <c r="BI304" s="113"/>
      <c r="BJ304" s="113"/>
      <c r="BK304" s="113"/>
      <c r="BL304" s="113"/>
      <c r="BM304" s="113"/>
      <c r="BN304" s="113"/>
      <c r="BO304" s="113"/>
      <c r="BP304" s="113"/>
      <c r="BQ304" s="113"/>
      <c r="BR304" s="113"/>
      <c r="BS304" s="113"/>
      <c r="BT304" s="113"/>
      <c r="BU304" s="113"/>
      <c r="BV304" s="113"/>
      <c r="BW304" s="113"/>
      <c r="BX304" s="113"/>
      <c r="BY304" s="113"/>
      <c r="BZ304" s="113"/>
      <c r="CA304" s="113"/>
      <c r="CB304" s="113"/>
      <c r="CC304" s="113"/>
      <c r="CD304" s="113"/>
      <c r="CE304" s="113"/>
      <c r="CF304" s="113"/>
      <c r="CG304" s="113"/>
      <c r="CH304" s="113"/>
      <c r="CI304" s="113"/>
      <c r="CJ304" s="113"/>
      <c r="CK304" s="113"/>
    </row>
    <row r="305" spans="1:89" s="124" customFormat="1">
      <c r="A305" s="121">
        <f>'PENGGABUNGAN AKTIVITAS'!A304</f>
        <v>302</v>
      </c>
      <c r="B305" s="121" t="str">
        <f>'PENGGABUNGAN AKTIVITAS'!B304</f>
        <v>[6] Tramed Pemeriksaan Segmen Anterior</v>
      </c>
      <c r="C305" s="121" t="str">
        <f>'PENGGABUNGAN AKTIVITAS'!C304</f>
        <v>P274</v>
      </c>
      <c r="D305" s="121" t="str">
        <f>'PENGGABUNGAN AKTIVITAS'!D304</f>
        <v>UA6</v>
      </c>
      <c r="E305" s="121">
        <f>'PENGGABUNGAN AKTIVITAS'!E304</f>
        <v>3</v>
      </c>
      <c r="F305" s="121">
        <f>'PENGGABUNGAN AKTIVITAS'!F304</f>
        <v>195</v>
      </c>
      <c r="G305" s="122">
        <f t="shared" si="34"/>
        <v>585</v>
      </c>
      <c r="H305" s="123">
        <f>(G305/$G$381)*'REKAP BTL'!$C$14</f>
        <v>25587369.467790708</v>
      </c>
      <c r="I305" s="121"/>
      <c r="J305" s="121"/>
      <c r="K305" s="121"/>
      <c r="L305" s="121"/>
      <c r="M305" s="121"/>
      <c r="N305" s="121"/>
      <c r="O305" s="121"/>
      <c r="P305" s="121"/>
      <c r="Q305" s="121"/>
      <c r="R305" s="121"/>
      <c r="S305" s="121"/>
      <c r="T305" s="121"/>
      <c r="U305" s="121"/>
      <c r="V305" s="121"/>
      <c r="W305" s="121"/>
      <c r="X305" s="121"/>
      <c r="Y305" s="121"/>
      <c r="Z305" s="121"/>
      <c r="AA305" s="121"/>
      <c r="AB305" s="121"/>
      <c r="AC305" s="121"/>
      <c r="AD305" s="123">
        <f t="shared" si="35"/>
        <v>423919.88498038985</v>
      </c>
      <c r="AE305" s="123">
        <f t="shared" si="36"/>
        <v>423919.88498038985</v>
      </c>
      <c r="AF305" s="123">
        <f t="shared" si="37"/>
        <v>423919.88498038985</v>
      </c>
      <c r="AG305" s="123">
        <f t="shared" si="38"/>
        <v>423919.88498038985</v>
      </c>
      <c r="AH305" s="121"/>
      <c r="AI305" s="121"/>
      <c r="AJ305" s="121"/>
      <c r="AK305" s="121"/>
      <c r="AL305" s="119">
        <f t="shared" si="40"/>
        <v>1695679.5399215594</v>
      </c>
      <c r="AM305" s="119">
        <f t="shared" si="39"/>
        <v>33248.618429834496</v>
      </c>
      <c r="AN305" s="113"/>
      <c r="AO305" s="113"/>
      <c r="AP305" s="113"/>
      <c r="AQ305" s="113"/>
      <c r="AR305" s="113"/>
      <c r="AS305" s="113"/>
      <c r="AT305" s="113"/>
      <c r="AU305" s="113"/>
      <c r="AV305" s="113"/>
      <c r="AW305" s="113"/>
      <c r="AX305" s="113"/>
      <c r="AY305" s="113"/>
      <c r="AZ305" s="113"/>
      <c r="BA305" s="113"/>
      <c r="BB305" s="113"/>
      <c r="BC305" s="113"/>
      <c r="BD305" s="113"/>
      <c r="BE305" s="113"/>
      <c r="BF305" s="113"/>
      <c r="BG305" s="113"/>
      <c r="BH305" s="113"/>
      <c r="BI305" s="113"/>
      <c r="BJ305" s="113"/>
      <c r="BK305" s="113"/>
      <c r="BL305" s="113"/>
      <c r="BM305" s="113"/>
      <c r="BN305" s="113"/>
      <c r="BO305" s="113"/>
      <c r="BP305" s="113"/>
      <c r="BQ305" s="113"/>
      <c r="BR305" s="113"/>
      <c r="BS305" s="113"/>
      <c r="BT305" s="113"/>
      <c r="BU305" s="113"/>
      <c r="BV305" s="113"/>
      <c r="BW305" s="113"/>
      <c r="BX305" s="113"/>
      <c r="BY305" s="113"/>
      <c r="BZ305" s="113"/>
      <c r="CA305" s="113"/>
      <c r="CB305" s="113"/>
      <c r="CC305" s="113"/>
      <c r="CD305" s="113"/>
      <c r="CE305" s="113"/>
      <c r="CF305" s="113"/>
      <c r="CG305" s="113"/>
      <c r="CH305" s="113"/>
      <c r="CI305" s="113"/>
      <c r="CJ305" s="113"/>
      <c r="CK305" s="113"/>
    </row>
    <row r="306" spans="1:89" s="124" customFormat="1">
      <c r="A306" s="121">
        <f>'PENGGABUNGAN AKTIVITAS'!A305</f>
        <v>303</v>
      </c>
      <c r="B306" s="121" t="str">
        <f>'PENGGABUNGAN AKTIVITAS'!B305</f>
        <v>[6] Tramed Pemeriksaan Rhiniscopi</v>
      </c>
      <c r="C306" s="121" t="str">
        <f>'PENGGABUNGAN AKTIVITAS'!C305</f>
        <v>P275</v>
      </c>
      <c r="D306" s="121" t="str">
        <f>'PENGGABUNGAN AKTIVITAS'!D305</f>
        <v>UA6</v>
      </c>
      <c r="E306" s="121">
        <f>'PENGGABUNGAN AKTIVITAS'!E305</f>
        <v>3</v>
      </c>
      <c r="F306" s="121">
        <f>'PENGGABUNGAN AKTIVITAS'!F305</f>
        <v>195</v>
      </c>
      <c r="G306" s="122">
        <f t="shared" si="34"/>
        <v>585</v>
      </c>
      <c r="H306" s="123">
        <f>(G306/$G$381)*'REKAP BTL'!$C$14</f>
        <v>25587369.467790708</v>
      </c>
      <c r="I306" s="121"/>
      <c r="J306" s="121"/>
      <c r="K306" s="121"/>
      <c r="L306" s="121"/>
      <c r="M306" s="121"/>
      <c r="N306" s="121"/>
      <c r="O306" s="121"/>
      <c r="P306" s="121"/>
      <c r="Q306" s="121"/>
      <c r="R306" s="121"/>
      <c r="S306" s="121"/>
      <c r="T306" s="121"/>
      <c r="U306" s="121"/>
      <c r="V306" s="121"/>
      <c r="W306" s="121"/>
      <c r="X306" s="121"/>
      <c r="Y306" s="121"/>
      <c r="Z306" s="121"/>
      <c r="AA306" s="121"/>
      <c r="AB306" s="121"/>
      <c r="AC306" s="121"/>
      <c r="AD306" s="123">
        <f t="shared" si="35"/>
        <v>423919.88498038985</v>
      </c>
      <c r="AE306" s="123">
        <f t="shared" si="36"/>
        <v>423919.88498038985</v>
      </c>
      <c r="AF306" s="123">
        <f t="shared" si="37"/>
        <v>423919.88498038985</v>
      </c>
      <c r="AG306" s="123">
        <f t="shared" si="38"/>
        <v>423919.88498038985</v>
      </c>
      <c r="AH306" s="121"/>
      <c r="AI306" s="121"/>
      <c r="AJ306" s="121"/>
      <c r="AK306" s="121"/>
      <c r="AL306" s="119">
        <f t="shared" si="40"/>
        <v>1695679.5399215594</v>
      </c>
      <c r="AM306" s="119">
        <f t="shared" si="39"/>
        <v>33248.618429834496</v>
      </c>
      <c r="AN306" s="113"/>
      <c r="AO306" s="113"/>
      <c r="AP306" s="113"/>
      <c r="AQ306" s="113"/>
      <c r="AR306" s="113"/>
      <c r="AS306" s="113"/>
      <c r="AT306" s="113"/>
      <c r="AU306" s="113"/>
      <c r="AV306" s="113"/>
      <c r="AW306" s="113"/>
      <c r="AX306" s="113"/>
      <c r="AY306" s="113"/>
      <c r="AZ306" s="113"/>
      <c r="BA306" s="113"/>
      <c r="BB306" s="113"/>
      <c r="BC306" s="113"/>
      <c r="BD306" s="113"/>
      <c r="BE306" s="113"/>
      <c r="BF306" s="113"/>
      <c r="BG306" s="113"/>
      <c r="BH306" s="113"/>
      <c r="BI306" s="113"/>
      <c r="BJ306" s="113"/>
      <c r="BK306" s="113"/>
      <c r="BL306" s="113"/>
      <c r="BM306" s="113"/>
      <c r="BN306" s="113"/>
      <c r="BO306" s="113"/>
      <c r="BP306" s="113"/>
      <c r="BQ306" s="113"/>
      <c r="BR306" s="113"/>
      <c r="BS306" s="113"/>
      <c r="BT306" s="113"/>
      <c r="BU306" s="113"/>
      <c r="BV306" s="113"/>
      <c r="BW306" s="113"/>
      <c r="BX306" s="113"/>
      <c r="BY306" s="113"/>
      <c r="BZ306" s="113"/>
      <c r="CA306" s="113"/>
      <c r="CB306" s="113"/>
      <c r="CC306" s="113"/>
      <c r="CD306" s="113"/>
      <c r="CE306" s="113"/>
      <c r="CF306" s="113"/>
      <c r="CG306" s="113"/>
      <c r="CH306" s="113"/>
      <c r="CI306" s="113"/>
      <c r="CJ306" s="113"/>
      <c r="CK306" s="113"/>
    </row>
    <row r="307" spans="1:89" s="124" customFormat="1">
      <c r="A307" s="121">
        <f>'PENGGABUNGAN AKTIVITAS'!A306</f>
        <v>304</v>
      </c>
      <c r="B307" s="121" t="str">
        <f>'PENGGABUNGAN AKTIVITAS'!B306</f>
        <v>[6] Tramed Otoskopi</v>
      </c>
      <c r="C307" s="121" t="str">
        <f>'PENGGABUNGAN AKTIVITAS'!C306</f>
        <v>P276</v>
      </c>
      <c r="D307" s="121" t="str">
        <f>'PENGGABUNGAN AKTIVITAS'!D306</f>
        <v>UA6</v>
      </c>
      <c r="E307" s="121">
        <f>'PENGGABUNGAN AKTIVITAS'!E306</f>
        <v>3</v>
      </c>
      <c r="F307" s="121">
        <f>'PENGGABUNGAN AKTIVITAS'!F306</f>
        <v>195</v>
      </c>
      <c r="G307" s="122">
        <f t="shared" si="34"/>
        <v>585</v>
      </c>
      <c r="H307" s="123">
        <f>(G307/$G$381)*'REKAP BTL'!$C$14</f>
        <v>25587369.467790708</v>
      </c>
      <c r="I307" s="121"/>
      <c r="J307" s="121"/>
      <c r="K307" s="121"/>
      <c r="L307" s="121"/>
      <c r="M307" s="121"/>
      <c r="N307" s="121"/>
      <c r="O307" s="121"/>
      <c r="P307" s="121"/>
      <c r="Q307" s="121"/>
      <c r="R307" s="121"/>
      <c r="S307" s="121"/>
      <c r="T307" s="121"/>
      <c r="U307" s="121"/>
      <c r="V307" s="121"/>
      <c r="W307" s="121"/>
      <c r="X307" s="121"/>
      <c r="Y307" s="121"/>
      <c r="Z307" s="121"/>
      <c r="AA307" s="121"/>
      <c r="AB307" s="121"/>
      <c r="AC307" s="121"/>
      <c r="AD307" s="123">
        <f t="shared" si="35"/>
        <v>423919.88498038985</v>
      </c>
      <c r="AE307" s="123">
        <f t="shared" si="36"/>
        <v>423919.88498038985</v>
      </c>
      <c r="AF307" s="123">
        <f t="shared" si="37"/>
        <v>423919.88498038985</v>
      </c>
      <c r="AG307" s="123">
        <f t="shared" si="38"/>
        <v>423919.88498038985</v>
      </c>
      <c r="AH307" s="121"/>
      <c r="AI307" s="121"/>
      <c r="AJ307" s="121"/>
      <c r="AK307" s="121"/>
      <c r="AL307" s="119">
        <f t="shared" si="40"/>
        <v>1695679.5399215594</v>
      </c>
      <c r="AM307" s="119">
        <f t="shared" si="39"/>
        <v>33248.618429834496</v>
      </c>
      <c r="AN307" s="113"/>
      <c r="AO307" s="113"/>
      <c r="AP307" s="113"/>
      <c r="AQ307" s="113"/>
      <c r="AR307" s="113"/>
      <c r="AS307" s="113"/>
      <c r="AT307" s="113"/>
      <c r="AU307" s="113"/>
      <c r="AV307" s="113"/>
      <c r="AW307" s="113"/>
      <c r="AX307" s="113"/>
      <c r="AY307" s="113"/>
      <c r="AZ307" s="113"/>
      <c r="BA307" s="113"/>
      <c r="BB307" s="113"/>
      <c r="BC307" s="113"/>
      <c r="BD307" s="113"/>
      <c r="BE307" s="113"/>
      <c r="BF307" s="113"/>
      <c r="BG307" s="113"/>
      <c r="BH307" s="113"/>
      <c r="BI307" s="113"/>
      <c r="BJ307" s="113"/>
      <c r="BK307" s="113"/>
      <c r="BL307" s="113"/>
      <c r="BM307" s="113"/>
      <c r="BN307" s="113"/>
      <c r="BO307" s="113"/>
      <c r="BP307" s="113"/>
      <c r="BQ307" s="113"/>
      <c r="BR307" s="113"/>
      <c r="BS307" s="113"/>
      <c r="BT307" s="113"/>
      <c r="BU307" s="113"/>
      <c r="BV307" s="113"/>
      <c r="BW307" s="113"/>
      <c r="BX307" s="113"/>
      <c r="BY307" s="113"/>
      <c r="BZ307" s="113"/>
      <c r="CA307" s="113"/>
      <c r="CB307" s="113"/>
      <c r="CC307" s="113"/>
      <c r="CD307" s="113"/>
      <c r="CE307" s="113"/>
      <c r="CF307" s="113"/>
      <c r="CG307" s="113"/>
      <c r="CH307" s="113"/>
      <c r="CI307" s="113"/>
      <c r="CJ307" s="113"/>
      <c r="CK307" s="113"/>
    </row>
    <row r="308" spans="1:89" s="124" customFormat="1">
      <c r="A308" s="121">
        <f>'PENGGABUNGAN AKTIVITAS'!A307</f>
        <v>305</v>
      </c>
      <c r="B308" s="121" t="str">
        <f>'PENGGABUNGAN AKTIVITAS'!B307</f>
        <v>[6] Tramed Dive Profil</v>
      </c>
      <c r="C308" s="121" t="str">
        <f>'PENGGABUNGAN AKTIVITAS'!C307</f>
        <v>P277</v>
      </c>
      <c r="D308" s="121" t="str">
        <f>'PENGGABUNGAN AKTIVITAS'!D307</f>
        <v>UA6</v>
      </c>
      <c r="E308" s="121">
        <f>'PENGGABUNGAN AKTIVITAS'!E307</f>
        <v>3</v>
      </c>
      <c r="F308" s="121">
        <f>'PENGGABUNGAN AKTIVITAS'!F307</f>
        <v>195</v>
      </c>
      <c r="G308" s="122">
        <f t="shared" si="34"/>
        <v>585</v>
      </c>
      <c r="H308" s="123">
        <f>(G308/$G$381)*'REKAP BTL'!$C$14</f>
        <v>25587369.467790708</v>
      </c>
      <c r="I308" s="121"/>
      <c r="J308" s="121"/>
      <c r="K308" s="121"/>
      <c r="L308" s="121"/>
      <c r="M308" s="121"/>
      <c r="N308" s="121"/>
      <c r="O308" s="121"/>
      <c r="P308" s="121"/>
      <c r="Q308" s="121"/>
      <c r="R308" s="121"/>
      <c r="S308" s="121"/>
      <c r="T308" s="121"/>
      <c r="U308" s="121"/>
      <c r="V308" s="121"/>
      <c r="W308" s="121"/>
      <c r="X308" s="121"/>
      <c r="Y308" s="121"/>
      <c r="Z308" s="121"/>
      <c r="AA308" s="121"/>
      <c r="AB308" s="121"/>
      <c r="AC308" s="121"/>
      <c r="AD308" s="123">
        <f t="shared" si="35"/>
        <v>423919.88498038985</v>
      </c>
      <c r="AE308" s="123">
        <f t="shared" si="36"/>
        <v>423919.88498038985</v>
      </c>
      <c r="AF308" s="123">
        <f t="shared" si="37"/>
        <v>423919.88498038985</v>
      </c>
      <c r="AG308" s="123">
        <f t="shared" si="38"/>
        <v>423919.88498038985</v>
      </c>
      <c r="AH308" s="121"/>
      <c r="AI308" s="121"/>
      <c r="AJ308" s="121"/>
      <c r="AK308" s="121"/>
      <c r="AL308" s="119">
        <f t="shared" si="40"/>
        <v>1695679.5399215594</v>
      </c>
      <c r="AM308" s="119">
        <f t="shared" si="39"/>
        <v>33248.618429834496</v>
      </c>
      <c r="AN308" s="113"/>
      <c r="AO308" s="113"/>
      <c r="AP308" s="113"/>
      <c r="AQ308" s="113"/>
      <c r="AR308" s="113"/>
      <c r="AS308" s="113"/>
      <c r="AT308" s="113"/>
      <c r="AU308" s="113"/>
      <c r="AV308" s="113"/>
      <c r="AW308" s="113"/>
      <c r="AX308" s="113"/>
      <c r="AY308" s="113"/>
      <c r="AZ308" s="113"/>
      <c r="BA308" s="113"/>
      <c r="BB308" s="113"/>
      <c r="BC308" s="113"/>
      <c r="BD308" s="113"/>
      <c r="BE308" s="113"/>
      <c r="BF308" s="113"/>
      <c r="BG308" s="113"/>
      <c r="BH308" s="113"/>
      <c r="BI308" s="113"/>
      <c r="BJ308" s="113"/>
      <c r="BK308" s="113"/>
      <c r="BL308" s="113"/>
      <c r="BM308" s="113"/>
      <c r="BN308" s="113"/>
      <c r="BO308" s="113"/>
      <c r="BP308" s="113"/>
      <c r="BQ308" s="113"/>
      <c r="BR308" s="113"/>
      <c r="BS308" s="113"/>
      <c r="BT308" s="113"/>
      <c r="BU308" s="113"/>
      <c r="BV308" s="113"/>
      <c r="BW308" s="113"/>
      <c r="BX308" s="113"/>
      <c r="BY308" s="113"/>
      <c r="BZ308" s="113"/>
      <c r="CA308" s="113"/>
      <c r="CB308" s="113"/>
      <c r="CC308" s="113"/>
      <c r="CD308" s="113"/>
      <c r="CE308" s="113"/>
      <c r="CF308" s="113"/>
      <c r="CG308" s="113"/>
      <c r="CH308" s="113"/>
      <c r="CI308" s="113"/>
      <c r="CJ308" s="113"/>
      <c r="CK308" s="113"/>
    </row>
    <row r="309" spans="1:89" s="124" customFormat="1">
      <c r="A309" s="121">
        <f>'PENGGABUNGAN AKTIVITAS'!A308</f>
        <v>306</v>
      </c>
      <c r="B309" s="121" t="str">
        <f>'PENGGABUNGAN AKTIVITAS'!B308</f>
        <v>[6] Tramed Pengenalan alat selam</v>
      </c>
      <c r="C309" s="121" t="str">
        <f>'PENGGABUNGAN AKTIVITAS'!C308</f>
        <v>P278</v>
      </c>
      <c r="D309" s="121" t="str">
        <f>'PENGGABUNGAN AKTIVITAS'!D308</f>
        <v>UA6</v>
      </c>
      <c r="E309" s="121">
        <f>'PENGGABUNGAN AKTIVITAS'!E308</f>
        <v>3</v>
      </c>
      <c r="F309" s="121">
        <f>'PENGGABUNGAN AKTIVITAS'!F308</f>
        <v>195</v>
      </c>
      <c r="G309" s="122">
        <f t="shared" si="34"/>
        <v>585</v>
      </c>
      <c r="H309" s="123">
        <f>(G309/$G$381)*'REKAP BTL'!$C$14</f>
        <v>25587369.467790708</v>
      </c>
      <c r="I309" s="121"/>
      <c r="J309" s="121"/>
      <c r="K309" s="121"/>
      <c r="L309" s="121"/>
      <c r="M309" s="121"/>
      <c r="N309" s="121"/>
      <c r="O309" s="121"/>
      <c r="P309" s="121"/>
      <c r="Q309" s="121"/>
      <c r="R309" s="121"/>
      <c r="S309" s="121"/>
      <c r="T309" s="121"/>
      <c r="U309" s="121"/>
      <c r="V309" s="121"/>
      <c r="W309" s="121"/>
      <c r="X309" s="121"/>
      <c r="Y309" s="121"/>
      <c r="Z309" s="121"/>
      <c r="AA309" s="121"/>
      <c r="AB309" s="121"/>
      <c r="AC309" s="121"/>
      <c r="AD309" s="123">
        <f t="shared" si="35"/>
        <v>423919.88498038985</v>
      </c>
      <c r="AE309" s="123">
        <f t="shared" si="36"/>
        <v>423919.88498038985</v>
      </c>
      <c r="AF309" s="123">
        <f t="shared" si="37"/>
        <v>423919.88498038985</v>
      </c>
      <c r="AG309" s="123">
        <f t="shared" si="38"/>
        <v>423919.88498038985</v>
      </c>
      <c r="AH309" s="121"/>
      <c r="AI309" s="121"/>
      <c r="AJ309" s="121"/>
      <c r="AK309" s="121"/>
      <c r="AL309" s="119">
        <f t="shared" si="40"/>
        <v>1695679.5399215594</v>
      </c>
      <c r="AM309" s="119">
        <f t="shared" si="39"/>
        <v>33248.618429834496</v>
      </c>
      <c r="AN309" s="113"/>
      <c r="AO309" s="113"/>
      <c r="AP309" s="113"/>
      <c r="AQ309" s="113"/>
      <c r="AR309" s="113"/>
      <c r="AS309" s="113"/>
      <c r="AT309" s="113"/>
      <c r="AU309" s="113"/>
      <c r="AV309" s="113"/>
      <c r="AW309" s="113"/>
      <c r="AX309" s="113"/>
      <c r="AY309" s="113"/>
      <c r="AZ309" s="113"/>
      <c r="BA309" s="113"/>
      <c r="BB309" s="113"/>
      <c r="BC309" s="113"/>
      <c r="BD309" s="113"/>
      <c r="BE309" s="113"/>
      <c r="BF309" s="113"/>
      <c r="BG309" s="113"/>
      <c r="BH309" s="113"/>
      <c r="BI309" s="113"/>
      <c r="BJ309" s="113"/>
      <c r="BK309" s="113"/>
      <c r="BL309" s="113"/>
      <c r="BM309" s="113"/>
      <c r="BN309" s="113"/>
      <c r="BO309" s="113"/>
      <c r="BP309" s="113"/>
      <c r="BQ309" s="113"/>
      <c r="BR309" s="113"/>
      <c r="BS309" s="113"/>
      <c r="BT309" s="113"/>
      <c r="BU309" s="113"/>
      <c r="BV309" s="113"/>
      <c r="BW309" s="113"/>
      <c r="BX309" s="113"/>
      <c r="BY309" s="113"/>
      <c r="BZ309" s="113"/>
      <c r="CA309" s="113"/>
      <c r="CB309" s="113"/>
      <c r="CC309" s="113"/>
      <c r="CD309" s="113"/>
      <c r="CE309" s="113"/>
      <c r="CF309" s="113"/>
      <c r="CG309" s="113"/>
      <c r="CH309" s="113"/>
      <c r="CI309" s="113"/>
      <c r="CJ309" s="113"/>
      <c r="CK309" s="113"/>
    </row>
    <row r="310" spans="1:89" s="124" customFormat="1">
      <c r="A310" s="121">
        <f>'PENGGABUNGAN AKTIVITAS'!A309</f>
        <v>307</v>
      </c>
      <c r="B310" s="121" t="str">
        <f>'PENGGABUNGAN AKTIVITAS'!B309</f>
        <v>[6] Praktikum Histologi</v>
      </c>
      <c r="C310" s="121" t="str">
        <f>'PENGGABUNGAN AKTIVITAS'!C309</f>
        <v>P279</v>
      </c>
      <c r="D310" s="121" t="str">
        <f>'PENGGABUNGAN AKTIVITAS'!D309</f>
        <v>UA6</v>
      </c>
      <c r="E310" s="121">
        <f>'PENGGABUNGAN AKTIVITAS'!E309</f>
        <v>24</v>
      </c>
      <c r="F310" s="121">
        <f>'PENGGABUNGAN AKTIVITAS'!F309</f>
        <v>195</v>
      </c>
      <c r="G310" s="122">
        <f t="shared" si="34"/>
        <v>4680</v>
      </c>
      <c r="H310" s="123">
        <f>(G310/$G$381)*'REKAP BTL'!$C$14</f>
        <v>204698955.74232566</v>
      </c>
      <c r="I310" s="121"/>
      <c r="J310" s="121"/>
      <c r="K310" s="121"/>
      <c r="L310" s="121"/>
      <c r="M310" s="121"/>
      <c r="N310" s="121"/>
      <c r="O310" s="121"/>
      <c r="P310" s="121"/>
      <c r="Q310" s="121"/>
      <c r="R310" s="121"/>
      <c r="S310" s="121"/>
      <c r="T310" s="121"/>
      <c r="U310" s="121"/>
      <c r="V310" s="121"/>
      <c r="W310" s="121"/>
      <c r="X310" s="121"/>
      <c r="Y310" s="121"/>
      <c r="Z310" s="121"/>
      <c r="AA310" s="121"/>
      <c r="AB310" s="121"/>
      <c r="AC310" s="121"/>
      <c r="AD310" s="123">
        <f t="shared" si="35"/>
        <v>3391359.0798431188</v>
      </c>
      <c r="AE310" s="123">
        <f t="shared" si="36"/>
        <v>3391359.0798431188</v>
      </c>
      <c r="AF310" s="123">
        <f t="shared" si="37"/>
        <v>3391359.0798431188</v>
      </c>
      <c r="AG310" s="123">
        <f t="shared" si="38"/>
        <v>3391359.0798431188</v>
      </c>
      <c r="AH310" s="121"/>
      <c r="AI310" s="121"/>
      <c r="AJ310" s="121"/>
      <c r="AK310" s="121"/>
      <c r="AL310" s="119">
        <f t="shared" si="40"/>
        <v>13565436.319372475</v>
      </c>
      <c r="AM310" s="119">
        <f t="shared" si="39"/>
        <v>265988.94743867597</v>
      </c>
      <c r="AN310" s="113"/>
      <c r="AO310" s="113"/>
      <c r="AP310" s="113"/>
      <c r="AQ310" s="113"/>
      <c r="AR310" s="113"/>
      <c r="AS310" s="113"/>
      <c r="AT310" s="113"/>
      <c r="AU310" s="113"/>
      <c r="AV310" s="113"/>
      <c r="AW310" s="113"/>
      <c r="AX310" s="113"/>
      <c r="AY310" s="113"/>
      <c r="AZ310" s="113"/>
      <c r="BA310" s="113"/>
      <c r="BB310" s="113"/>
      <c r="BC310" s="113"/>
      <c r="BD310" s="113"/>
      <c r="BE310" s="113"/>
      <c r="BF310" s="113"/>
      <c r="BG310" s="113"/>
      <c r="BH310" s="113"/>
      <c r="BI310" s="113"/>
      <c r="BJ310" s="113"/>
      <c r="BK310" s="113"/>
      <c r="BL310" s="113"/>
      <c r="BM310" s="113"/>
      <c r="BN310" s="113"/>
      <c r="BO310" s="113"/>
      <c r="BP310" s="113"/>
      <c r="BQ310" s="113"/>
      <c r="BR310" s="113"/>
      <c r="BS310" s="113"/>
      <c r="BT310" s="113"/>
      <c r="BU310" s="113"/>
      <c r="BV310" s="113"/>
      <c r="BW310" s="113"/>
      <c r="BX310" s="113"/>
      <c r="BY310" s="113"/>
      <c r="BZ310" s="113"/>
      <c r="CA310" s="113"/>
      <c r="CB310" s="113"/>
      <c r="CC310" s="113"/>
      <c r="CD310" s="113"/>
      <c r="CE310" s="113"/>
      <c r="CF310" s="113"/>
      <c r="CG310" s="113"/>
      <c r="CH310" s="113"/>
      <c r="CI310" s="113"/>
      <c r="CJ310" s="113"/>
      <c r="CK310" s="113"/>
    </row>
    <row r="311" spans="1:89" s="124" customFormat="1">
      <c r="A311" s="121">
        <f>'PENGGABUNGAN AKTIVITAS'!A310</f>
        <v>308</v>
      </c>
      <c r="B311" s="121" t="str">
        <f>'PENGGABUNGAN AKTIVITAS'!B310</f>
        <v>[6] Praktikum Patologi Anatomi</v>
      </c>
      <c r="C311" s="121" t="str">
        <f>'PENGGABUNGAN AKTIVITAS'!C310</f>
        <v>P280</v>
      </c>
      <c r="D311" s="121" t="str">
        <f>'PENGGABUNGAN AKTIVITAS'!D310</f>
        <v>UA6</v>
      </c>
      <c r="E311" s="121">
        <f>'PENGGABUNGAN AKTIVITAS'!E310</f>
        <v>24</v>
      </c>
      <c r="F311" s="121">
        <f>'PENGGABUNGAN AKTIVITAS'!F310</f>
        <v>195</v>
      </c>
      <c r="G311" s="122">
        <f t="shared" si="34"/>
        <v>4680</v>
      </c>
      <c r="H311" s="123">
        <f>(G311/$G$381)*'REKAP BTL'!$C$14</f>
        <v>204698955.74232566</v>
      </c>
      <c r="I311" s="121"/>
      <c r="J311" s="121"/>
      <c r="K311" s="121"/>
      <c r="L311" s="121"/>
      <c r="M311" s="121"/>
      <c r="N311" s="121"/>
      <c r="O311" s="121"/>
      <c r="P311" s="121"/>
      <c r="Q311" s="121"/>
      <c r="R311" s="121"/>
      <c r="S311" s="121"/>
      <c r="T311" s="121"/>
      <c r="U311" s="121"/>
      <c r="V311" s="121"/>
      <c r="W311" s="121"/>
      <c r="X311" s="121"/>
      <c r="Y311" s="121"/>
      <c r="Z311" s="121"/>
      <c r="AA311" s="121"/>
      <c r="AB311" s="121"/>
      <c r="AC311" s="121"/>
      <c r="AD311" s="123">
        <f t="shared" si="35"/>
        <v>3391359.0798431188</v>
      </c>
      <c r="AE311" s="123">
        <f t="shared" si="36"/>
        <v>3391359.0798431188</v>
      </c>
      <c r="AF311" s="123">
        <f t="shared" si="37"/>
        <v>3391359.0798431188</v>
      </c>
      <c r="AG311" s="123">
        <f t="shared" si="38"/>
        <v>3391359.0798431188</v>
      </c>
      <c r="AH311" s="121"/>
      <c r="AI311" s="121"/>
      <c r="AJ311" s="121"/>
      <c r="AK311" s="121"/>
      <c r="AL311" s="119">
        <f t="shared" si="40"/>
        <v>13565436.319372475</v>
      </c>
      <c r="AM311" s="119">
        <f t="shared" si="39"/>
        <v>265988.94743867597</v>
      </c>
      <c r="AN311" s="113"/>
      <c r="AO311" s="113"/>
      <c r="AP311" s="113"/>
      <c r="AQ311" s="113"/>
      <c r="AR311" s="113"/>
      <c r="AS311" s="113"/>
      <c r="AT311" s="113"/>
      <c r="AU311" s="113"/>
      <c r="AV311" s="113"/>
      <c r="AW311" s="113"/>
      <c r="AX311" s="113"/>
      <c r="AY311" s="113"/>
      <c r="AZ311" s="113"/>
      <c r="BA311" s="113"/>
      <c r="BB311" s="113"/>
      <c r="BC311" s="113"/>
      <c r="BD311" s="113"/>
      <c r="BE311" s="113"/>
      <c r="BF311" s="113"/>
      <c r="BG311" s="113"/>
      <c r="BH311" s="113"/>
      <c r="BI311" s="113"/>
      <c r="BJ311" s="113"/>
      <c r="BK311" s="113"/>
      <c r="BL311" s="113"/>
      <c r="BM311" s="113"/>
      <c r="BN311" s="113"/>
      <c r="BO311" s="113"/>
      <c r="BP311" s="113"/>
      <c r="BQ311" s="113"/>
      <c r="BR311" s="113"/>
      <c r="BS311" s="113"/>
      <c r="BT311" s="113"/>
      <c r="BU311" s="113"/>
      <c r="BV311" s="113"/>
      <c r="BW311" s="113"/>
      <c r="BX311" s="113"/>
      <c r="BY311" s="113"/>
      <c r="BZ311" s="113"/>
      <c r="CA311" s="113"/>
      <c r="CB311" s="113"/>
      <c r="CC311" s="113"/>
      <c r="CD311" s="113"/>
      <c r="CE311" s="113"/>
      <c r="CF311" s="113"/>
      <c r="CG311" s="113"/>
      <c r="CH311" s="113"/>
      <c r="CI311" s="113"/>
      <c r="CJ311" s="113"/>
      <c r="CK311" s="113"/>
    </row>
    <row r="312" spans="1:89" s="124" customFormat="1">
      <c r="A312" s="121">
        <f>'PENGGABUNGAN AKTIVITAS'!A311</f>
        <v>309</v>
      </c>
      <c r="B312" s="121" t="str">
        <f>'PENGGABUNGAN AKTIVITAS'!B311</f>
        <v>[6] UU NBS</v>
      </c>
      <c r="C312" s="121" t="str">
        <f>'PENGGABUNGAN AKTIVITAS'!C311</f>
        <v>P281</v>
      </c>
      <c r="D312" s="121" t="str">
        <f>'PENGGABUNGAN AKTIVITAS'!D311</f>
        <v>UA6</v>
      </c>
      <c r="E312" s="121">
        <f>'PENGGABUNGAN AKTIVITAS'!E311</f>
        <v>3</v>
      </c>
      <c r="F312" s="121">
        <f>'PENGGABUNGAN AKTIVITAS'!F311</f>
        <v>195</v>
      </c>
      <c r="G312" s="122">
        <f t="shared" si="34"/>
        <v>585</v>
      </c>
      <c r="H312" s="123">
        <f>(G312/$G$381)*'REKAP BTL'!$C$14</f>
        <v>25587369.467790708</v>
      </c>
      <c r="I312" s="121"/>
      <c r="J312" s="121"/>
      <c r="K312" s="121"/>
      <c r="L312" s="121"/>
      <c r="M312" s="121"/>
      <c r="N312" s="121"/>
      <c r="O312" s="121"/>
      <c r="P312" s="121"/>
      <c r="Q312" s="121"/>
      <c r="R312" s="121"/>
      <c r="S312" s="121"/>
      <c r="T312" s="121"/>
      <c r="U312" s="121"/>
      <c r="V312" s="121"/>
      <c r="W312" s="121"/>
      <c r="X312" s="121"/>
      <c r="Y312" s="121"/>
      <c r="Z312" s="121"/>
      <c r="AA312" s="121"/>
      <c r="AB312" s="121"/>
      <c r="AC312" s="121"/>
      <c r="AD312" s="123">
        <f t="shared" si="35"/>
        <v>423919.88498038985</v>
      </c>
      <c r="AE312" s="123">
        <f t="shared" si="36"/>
        <v>423919.88498038985</v>
      </c>
      <c r="AF312" s="123">
        <f t="shared" si="37"/>
        <v>423919.88498038985</v>
      </c>
      <c r="AG312" s="123">
        <f t="shared" si="38"/>
        <v>423919.88498038985</v>
      </c>
      <c r="AH312" s="121"/>
      <c r="AI312" s="121"/>
      <c r="AJ312" s="121"/>
      <c r="AK312" s="121"/>
      <c r="AL312" s="119">
        <f t="shared" si="40"/>
        <v>1695679.5399215594</v>
      </c>
      <c r="AM312" s="119">
        <f t="shared" si="39"/>
        <v>33248.618429834496</v>
      </c>
      <c r="AN312" s="113"/>
      <c r="AO312" s="113"/>
      <c r="AP312" s="113"/>
      <c r="AQ312" s="113"/>
      <c r="AR312" s="113"/>
      <c r="AS312" s="113"/>
      <c r="AT312" s="113"/>
      <c r="AU312" s="113"/>
      <c r="AV312" s="113"/>
      <c r="AW312" s="113"/>
      <c r="AX312" s="113"/>
      <c r="AY312" s="113"/>
      <c r="AZ312" s="113"/>
      <c r="BA312" s="113"/>
      <c r="BB312" s="113"/>
      <c r="BC312" s="113"/>
      <c r="BD312" s="113"/>
      <c r="BE312" s="113"/>
      <c r="BF312" s="113"/>
      <c r="BG312" s="113"/>
      <c r="BH312" s="113"/>
      <c r="BI312" s="113"/>
      <c r="BJ312" s="113"/>
      <c r="BK312" s="113"/>
      <c r="BL312" s="113"/>
      <c r="BM312" s="113"/>
      <c r="BN312" s="113"/>
      <c r="BO312" s="113"/>
      <c r="BP312" s="113"/>
      <c r="BQ312" s="113"/>
      <c r="BR312" s="113"/>
      <c r="BS312" s="113"/>
      <c r="BT312" s="113"/>
      <c r="BU312" s="113"/>
      <c r="BV312" s="113"/>
      <c r="BW312" s="113"/>
      <c r="BX312" s="113"/>
      <c r="BY312" s="113"/>
      <c r="BZ312" s="113"/>
      <c r="CA312" s="113"/>
      <c r="CB312" s="113"/>
      <c r="CC312" s="113"/>
      <c r="CD312" s="113"/>
      <c r="CE312" s="113"/>
      <c r="CF312" s="113"/>
      <c r="CG312" s="113"/>
      <c r="CH312" s="113"/>
      <c r="CI312" s="113"/>
      <c r="CJ312" s="113"/>
      <c r="CK312" s="113"/>
    </row>
    <row r="313" spans="1:89" s="124" customFormat="1">
      <c r="A313" s="121">
        <f>'PENGGABUNGAN AKTIVITAS'!A312</f>
        <v>310</v>
      </c>
      <c r="B313" s="121" t="str">
        <f>'PENGGABUNGAN AKTIVITAS'!B312</f>
        <v>[6] UP NBS</v>
      </c>
      <c r="C313" s="121" t="str">
        <f>'PENGGABUNGAN AKTIVITAS'!C312</f>
        <v>P282</v>
      </c>
      <c r="D313" s="121" t="str">
        <f>'PENGGABUNGAN AKTIVITAS'!D312</f>
        <v>UA6</v>
      </c>
      <c r="E313" s="121">
        <f>'PENGGABUNGAN AKTIVITAS'!E312</f>
        <v>3</v>
      </c>
      <c r="F313" s="121">
        <f>'PENGGABUNGAN AKTIVITAS'!F312</f>
        <v>100</v>
      </c>
      <c r="G313" s="122">
        <f t="shared" si="34"/>
        <v>300</v>
      </c>
      <c r="H313" s="123">
        <f>(G313/$G$381)*'REKAP BTL'!$C$14</f>
        <v>13121727.932200365</v>
      </c>
      <c r="I313" s="121"/>
      <c r="J313" s="121"/>
      <c r="K313" s="121"/>
      <c r="L313" s="121"/>
      <c r="M313" s="121"/>
      <c r="N313" s="121"/>
      <c r="O313" s="121"/>
      <c r="P313" s="121"/>
      <c r="Q313" s="121"/>
      <c r="R313" s="121"/>
      <c r="S313" s="121"/>
      <c r="T313" s="121"/>
      <c r="U313" s="121"/>
      <c r="V313" s="121"/>
      <c r="W313" s="121"/>
      <c r="X313" s="121"/>
      <c r="Y313" s="121"/>
      <c r="Z313" s="121"/>
      <c r="AA313" s="121"/>
      <c r="AB313" s="121"/>
      <c r="AC313" s="121"/>
      <c r="AD313" s="123">
        <f t="shared" si="35"/>
        <v>217394.81281045632</v>
      </c>
      <c r="AE313" s="123">
        <f t="shared" si="36"/>
        <v>217394.81281045632</v>
      </c>
      <c r="AF313" s="123">
        <f t="shared" si="37"/>
        <v>217394.81281045632</v>
      </c>
      <c r="AG313" s="123">
        <f t="shared" si="38"/>
        <v>217394.81281045632</v>
      </c>
      <c r="AH313" s="121"/>
      <c r="AI313" s="121"/>
      <c r="AJ313" s="121"/>
      <c r="AK313" s="121"/>
      <c r="AL313" s="119">
        <f t="shared" si="40"/>
        <v>869579.25124182529</v>
      </c>
      <c r="AM313" s="119">
        <f t="shared" si="39"/>
        <v>17050.573553761282</v>
      </c>
      <c r="AN313" s="113"/>
      <c r="AO313" s="113"/>
      <c r="AP313" s="113"/>
      <c r="AQ313" s="113"/>
      <c r="AR313" s="113"/>
      <c r="AS313" s="113"/>
      <c r="AT313" s="113"/>
      <c r="AU313" s="113"/>
      <c r="AV313" s="113"/>
      <c r="AW313" s="113"/>
      <c r="AX313" s="113"/>
      <c r="AY313" s="113"/>
      <c r="AZ313" s="113"/>
      <c r="BA313" s="113"/>
      <c r="BB313" s="113"/>
      <c r="BC313" s="113"/>
      <c r="BD313" s="113"/>
      <c r="BE313" s="113"/>
      <c r="BF313" s="113"/>
      <c r="BG313" s="113"/>
      <c r="BH313" s="113"/>
      <c r="BI313" s="113"/>
      <c r="BJ313" s="113"/>
      <c r="BK313" s="113"/>
      <c r="BL313" s="113"/>
      <c r="BM313" s="113"/>
      <c r="BN313" s="113"/>
      <c r="BO313" s="113"/>
      <c r="BP313" s="113"/>
      <c r="BQ313" s="113"/>
      <c r="BR313" s="113"/>
      <c r="BS313" s="113"/>
      <c r="BT313" s="113"/>
      <c r="BU313" s="113"/>
      <c r="BV313" s="113"/>
      <c r="BW313" s="113"/>
      <c r="BX313" s="113"/>
      <c r="BY313" s="113"/>
      <c r="BZ313" s="113"/>
      <c r="CA313" s="113"/>
      <c r="CB313" s="113"/>
      <c r="CC313" s="113"/>
      <c r="CD313" s="113"/>
      <c r="CE313" s="113"/>
      <c r="CF313" s="113"/>
      <c r="CG313" s="113"/>
      <c r="CH313" s="113"/>
      <c r="CI313" s="113"/>
      <c r="CJ313" s="113"/>
      <c r="CK313" s="113"/>
    </row>
    <row r="314" spans="1:89" s="124" customFormat="1">
      <c r="A314" s="121">
        <f>'PENGGABUNGAN AKTIVITAS'!A313</f>
        <v>311</v>
      </c>
      <c r="B314" s="121" t="str">
        <f>'PENGGABUNGAN AKTIVITAS'!B313</f>
        <v>[6] REMIDI NBS</v>
      </c>
      <c r="C314" s="121" t="str">
        <f>'PENGGABUNGAN AKTIVITAS'!C313</f>
        <v>P283</v>
      </c>
      <c r="D314" s="121" t="str">
        <f>'PENGGABUNGAN AKTIVITAS'!D313</f>
        <v>UA6</v>
      </c>
      <c r="E314" s="121">
        <f>'PENGGABUNGAN AKTIVITAS'!E313</f>
        <v>3</v>
      </c>
      <c r="F314" s="121">
        <f>'PENGGABUNGAN AKTIVITAS'!F313</f>
        <v>60</v>
      </c>
      <c r="G314" s="122">
        <f t="shared" si="34"/>
        <v>180</v>
      </c>
      <c r="H314" s="123">
        <f>(G314/$G$381)*'REKAP BTL'!$C$14</f>
        <v>7873036.7593202181</v>
      </c>
      <c r="I314" s="121"/>
      <c r="J314" s="121"/>
      <c r="K314" s="121"/>
      <c r="L314" s="121"/>
      <c r="M314" s="121"/>
      <c r="N314" s="121"/>
      <c r="O314" s="121"/>
      <c r="P314" s="121"/>
      <c r="Q314" s="121"/>
      <c r="R314" s="121"/>
      <c r="S314" s="121"/>
      <c r="T314" s="121"/>
      <c r="U314" s="121"/>
      <c r="V314" s="121"/>
      <c r="W314" s="121"/>
      <c r="X314" s="121"/>
      <c r="Y314" s="121"/>
      <c r="Z314" s="121"/>
      <c r="AA314" s="121"/>
      <c r="AB314" s="121"/>
      <c r="AC314" s="121"/>
      <c r="AD314" s="123">
        <f t="shared" si="35"/>
        <v>130436.88768627378</v>
      </c>
      <c r="AE314" s="123">
        <f t="shared" si="36"/>
        <v>130436.88768627378</v>
      </c>
      <c r="AF314" s="123">
        <f t="shared" si="37"/>
        <v>130436.88768627378</v>
      </c>
      <c r="AG314" s="123">
        <f t="shared" si="38"/>
        <v>130436.88768627378</v>
      </c>
      <c r="AH314" s="121"/>
      <c r="AI314" s="121"/>
      <c r="AJ314" s="121"/>
      <c r="AK314" s="121"/>
      <c r="AL314" s="119">
        <f t="shared" si="40"/>
        <v>521747.55074509513</v>
      </c>
      <c r="AM314" s="119">
        <f t="shared" si="39"/>
        <v>10230.344132256767</v>
      </c>
      <c r="AN314" s="113"/>
      <c r="AO314" s="113"/>
      <c r="AP314" s="113"/>
      <c r="AQ314" s="113"/>
      <c r="AR314" s="113"/>
      <c r="AS314" s="113"/>
      <c r="AT314" s="113"/>
      <c r="AU314" s="113"/>
      <c r="AV314" s="113"/>
      <c r="AW314" s="113"/>
      <c r="AX314" s="113"/>
      <c r="AY314" s="113"/>
      <c r="AZ314" s="113"/>
      <c r="BA314" s="113"/>
      <c r="BB314" s="113"/>
      <c r="BC314" s="113"/>
      <c r="BD314" s="113"/>
      <c r="BE314" s="113"/>
      <c r="BF314" s="113"/>
      <c r="BG314" s="113"/>
      <c r="BH314" s="113"/>
      <c r="BI314" s="113"/>
      <c r="BJ314" s="113"/>
      <c r="BK314" s="113"/>
      <c r="BL314" s="113"/>
      <c r="BM314" s="113"/>
      <c r="BN314" s="113"/>
      <c r="BO314" s="113"/>
      <c r="BP314" s="113"/>
      <c r="BQ314" s="113"/>
      <c r="BR314" s="113"/>
      <c r="BS314" s="113"/>
      <c r="BT314" s="113"/>
      <c r="BU314" s="113"/>
      <c r="BV314" s="113"/>
      <c r="BW314" s="113"/>
      <c r="BX314" s="113"/>
      <c r="BY314" s="113"/>
      <c r="BZ314" s="113"/>
      <c r="CA314" s="113"/>
      <c r="CB314" s="113"/>
      <c r="CC314" s="113"/>
      <c r="CD314" s="113"/>
      <c r="CE314" s="113"/>
      <c r="CF314" s="113"/>
      <c r="CG314" s="113"/>
      <c r="CH314" s="113"/>
      <c r="CI314" s="113"/>
      <c r="CJ314" s="113"/>
      <c r="CK314" s="113"/>
    </row>
    <row r="315" spans="1:89" s="124" customFormat="1">
      <c r="A315" s="121">
        <f>'PENGGABUNGAN AKTIVITAS'!A314</f>
        <v>312</v>
      </c>
      <c r="B315" s="121" t="str">
        <f>'PENGGABUNGAN AKTIVITAS'!B314</f>
        <v>[6] UU MATA THT</v>
      </c>
      <c r="C315" s="121" t="str">
        <f>'PENGGABUNGAN AKTIVITAS'!C314</f>
        <v>P284</v>
      </c>
      <c r="D315" s="121" t="str">
        <f>'PENGGABUNGAN AKTIVITAS'!D314</f>
        <v>UA6</v>
      </c>
      <c r="E315" s="121">
        <f>'PENGGABUNGAN AKTIVITAS'!E314</f>
        <v>3</v>
      </c>
      <c r="F315" s="121">
        <f>'PENGGABUNGAN AKTIVITAS'!F314</f>
        <v>195</v>
      </c>
      <c r="G315" s="122">
        <f t="shared" si="34"/>
        <v>585</v>
      </c>
      <c r="H315" s="123">
        <f>(G315/$G$381)*'REKAP BTL'!$C$14</f>
        <v>25587369.467790708</v>
      </c>
      <c r="I315" s="121"/>
      <c r="J315" s="121"/>
      <c r="K315" s="121"/>
      <c r="L315" s="121"/>
      <c r="M315" s="121"/>
      <c r="N315" s="121"/>
      <c r="O315" s="121"/>
      <c r="P315" s="121"/>
      <c r="Q315" s="121"/>
      <c r="R315" s="121"/>
      <c r="S315" s="121"/>
      <c r="T315" s="121"/>
      <c r="U315" s="121"/>
      <c r="V315" s="121"/>
      <c r="W315" s="121"/>
      <c r="X315" s="121"/>
      <c r="Y315" s="121"/>
      <c r="Z315" s="121"/>
      <c r="AA315" s="121"/>
      <c r="AB315" s="121"/>
      <c r="AC315" s="121"/>
      <c r="AD315" s="123">
        <f t="shared" si="35"/>
        <v>423919.88498038985</v>
      </c>
      <c r="AE315" s="123">
        <f t="shared" si="36"/>
        <v>423919.88498038985</v>
      </c>
      <c r="AF315" s="123">
        <f t="shared" si="37"/>
        <v>423919.88498038985</v>
      </c>
      <c r="AG315" s="123">
        <f t="shared" si="38"/>
        <v>423919.88498038985</v>
      </c>
      <c r="AH315" s="121"/>
      <c r="AI315" s="121"/>
      <c r="AJ315" s="121"/>
      <c r="AK315" s="121"/>
      <c r="AL315" s="119">
        <f t="shared" si="40"/>
        <v>1695679.5399215594</v>
      </c>
      <c r="AM315" s="119">
        <f t="shared" si="39"/>
        <v>33248.618429834496</v>
      </c>
      <c r="AN315" s="113"/>
      <c r="AO315" s="113"/>
      <c r="AP315" s="113"/>
      <c r="AQ315" s="113"/>
      <c r="AR315" s="113"/>
      <c r="AS315" s="113"/>
      <c r="AT315" s="113"/>
      <c r="AU315" s="113"/>
      <c r="AV315" s="113"/>
      <c r="AW315" s="113"/>
      <c r="AX315" s="113"/>
      <c r="AY315" s="113"/>
      <c r="AZ315" s="113"/>
      <c r="BA315" s="113"/>
      <c r="BB315" s="113"/>
      <c r="BC315" s="113"/>
      <c r="BD315" s="113"/>
      <c r="BE315" s="113"/>
      <c r="BF315" s="113"/>
      <c r="BG315" s="113"/>
      <c r="BH315" s="113"/>
      <c r="BI315" s="113"/>
      <c r="BJ315" s="113"/>
      <c r="BK315" s="113"/>
      <c r="BL315" s="113"/>
      <c r="BM315" s="113"/>
      <c r="BN315" s="113"/>
      <c r="BO315" s="113"/>
      <c r="BP315" s="113"/>
      <c r="BQ315" s="113"/>
      <c r="BR315" s="113"/>
      <c r="BS315" s="113"/>
      <c r="BT315" s="113"/>
      <c r="BU315" s="113"/>
      <c r="BV315" s="113"/>
      <c r="BW315" s="113"/>
      <c r="BX315" s="113"/>
      <c r="BY315" s="113"/>
      <c r="BZ315" s="113"/>
      <c r="CA315" s="113"/>
      <c r="CB315" s="113"/>
      <c r="CC315" s="113"/>
      <c r="CD315" s="113"/>
      <c r="CE315" s="113"/>
      <c r="CF315" s="113"/>
      <c r="CG315" s="113"/>
      <c r="CH315" s="113"/>
      <c r="CI315" s="113"/>
      <c r="CJ315" s="113"/>
      <c r="CK315" s="113"/>
    </row>
    <row r="316" spans="1:89" s="124" customFormat="1">
      <c r="A316" s="121">
        <f>'PENGGABUNGAN AKTIVITAS'!A315</f>
        <v>313</v>
      </c>
      <c r="B316" s="121" t="str">
        <f>'PENGGABUNGAN AKTIVITAS'!B315</f>
        <v>[6] UP MATA THT</v>
      </c>
      <c r="C316" s="121" t="str">
        <f>'PENGGABUNGAN AKTIVITAS'!C315</f>
        <v>P285</v>
      </c>
      <c r="D316" s="121" t="str">
        <f>'PENGGABUNGAN AKTIVITAS'!D315</f>
        <v>UA6</v>
      </c>
      <c r="E316" s="121">
        <f>'PENGGABUNGAN AKTIVITAS'!E315</f>
        <v>3</v>
      </c>
      <c r="F316" s="121">
        <f>'PENGGABUNGAN AKTIVITAS'!F315</f>
        <v>100</v>
      </c>
      <c r="G316" s="122">
        <f t="shared" si="34"/>
        <v>300</v>
      </c>
      <c r="H316" s="123">
        <f>(G316/$G$381)*'REKAP BTL'!$C$14</f>
        <v>13121727.932200365</v>
      </c>
      <c r="I316" s="121"/>
      <c r="J316" s="121"/>
      <c r="K316" s="121"/>
      <c r="L316" s="121"/>
      <c r="M316" s="121"/>
      <c r="N316" s="121"/>
      <c r="O316" s="121"/>
      <c r="P316" s="121"/>
      <c r="Q316" s="121"/>
      <c r="R316" s="121"/>
      <c r="S316" s="121"/>
      <c r="T316" s="121"/>
      <c r="U316" s="121"/>
      <c r="V316" s="121"/>
      <c r="W316" s="121"/>
      <c r="X316" s="121"/>
      <c r="Y316" s="121"/>
      <c r="Z316" s="121"/>
      <c r="AA316" s="121"/>
      <c r="AB316" s="121"/>
      <c r="AC316" s="121"/>
      <c r="AD316" s="123">
        <f t="shared" si="35"/>
        <v>217394.81281045632</v>
      </c>
      <c r="AE316" s="123">
        <f t="shared" si="36"/>
        <v>217394.81281045632</v>
      </c>
      <c r="AF316" s="123">
        <f t="shared" si="37"/>
        <v>217394.81281045632</v>
      </c>
      <c r="AG316" s="123">
        <f t="shared" si="38"/>
        <v>217394.81281045632</v>
      </c>
      <c r="AH316" s="121"/>
      <c r="AI316" s="121"/>
      <c r="AJ316" s="121"/>
      <c r="AK316" s="121"/>
      <c r="AL316" s="119">
        <f t="shared" si="40"/>
        <v>869579.25124182529</v>
      </c>
      <c r="AM316" s="119">
        <f t="shared" si="39"/>
        <v>17050.573553761282</v>
      </c>
      <c r="AN316" s="113"/>
      <c r="AO316" s="113"/>
      <c r="AP316" s="113"/>
      <c r="AQ316" s="113"/>
      <c r="AR316" s="113"/>
      <c r="AS316" s="113"/>
      <c r="AT316" s="113"/>
      <c r="AU316" s="113"/>
      <c r="AV316" s="113"/>
      <c r="AW316" s="113"/>
      <c r="AX316" s="113"/>
      <c r="AY316" s="113"/>
      <c r="AZ316" s="113"/>
      <c r="BA316" s="113"/>
      <c r="BB316" s="113"/>
      <c r="BC316" s="113"/>
      <c r="BD316" s="113"/>
      <c r="BE316" s="113"/>
      <c r="BF316" s="113"/>
      <c r="BG316" s="113"/>
      <c r="BH316" s="113"/>
      <c r="BI316" s="113"/>
      <c r="BJ316" s="113"/>
      <c r="BK316" s="113"/>
      <c r="BL316" s="113"/>
      <c r="BM316" s="113"/>
      <c r="BN316" s="113"/>
      <c r="BO316" s="113"/>
      <c r="BP316" s="113"/>
      <c r="BQ316" s="113"/>
      <c r="BR316" s="113"/>
      <c r="BS316" s="113"/>
      <c r="BT316" s="113"/>
      <c r="BU316" s="113"/>
      <c r="BV316" s="113"/>
      <c r="BW316" s="113"/>
      <c r="BX316" s="113"/>
      <c r="BY316" s="113"/>
      <c r="BZ316" s="113"/>
      <c r="CA316" s="113"/>
      <c r="CB316" s="113"/>
      <c r="CC316" s="113"/>
      <c r="CD316" s="113"/>
      <c r="CE316" s="113"/>
      <c r="CF316" s="113"/>
      <c r="CG316" s="113"/>
      <c r="CH316" s="113"/>
      <c r="CI316" s="113"/>
      <c r="CJ316" s="113"/>
      <c r="CK316" s="113"/>
    </row>
    <row r="317" spans="1:89" s="124" customFormat="1">
      <c r="A317" s="121">
        <f>'PENGGABUNGAN AKTIVITAS'!A316</f>
        <v>314</v>
      </c>
      <c r="B317" s="121" t="str">
        <f>'PENGGABUNGAN AKTIVITAS'!B316</f>
        <v>[6] REMIDI MATA THT</v>
      </c>
      <c r="C317" s="121" t="str">
        <f>'PENGGABUNGAN AKTIVITAS'!C316</f>
        <v>P286</v>
      </c>
      <c r="D317" s="121" t="str">
        <f>'PENGGABUNGAN AKTIVITAS'!D316</f>
        <v>UA6</v>
      </c>
      <c r="E317" s="121">
        <f>'PENGGABUNGAN AKTIVITAS'!E316</f>
        <v>3</v>
      </c>
      <c r="F317" s="121">
        <f>'PENGGABUNGAN AKTIVITAS'!F316</f>
        <v>60</v>
      </c>
      <c r="G317" s="122">
        <f t="shared" si="34"/>
        <v>180</v>
      </c>
      <c r="H317" s="123">
        <f>(G317/$G$381)*'REKAP BTL'!$C$14</f>
        <v>7873036.7593202181</v>
      </c>
      <c r="I317" s="121"/>
      <c r="J317" s="121"/>
      <c r="K317" s="121"/>
      <c r="L317" s="121"/>
      <c r="M317" s="121"/>
      <c r="N317" s="121"/>
      <c r="O317" s="121"/>
      <c r="P317" s="121"/>
      <c r="Q317" s="121"/>
      <c r="R317" s="121"/>
      <c r="S317" s="121"/>
      <c r="T317" s="121"/>
      <c r="U317" s="121"/>
      <c r="V317" s="121"/>
      <c r="W317" s="121"/>
      <c r="X317" s="121"/>
      <c r="Y317" s="121"/>
      <c r="Z317" s="121"/>
      <c r="AA317" s="121"/>
      <c r="AB317" s="121"/>
      <c r="AC317" s="121"/>
      <c r="AD317" s="123">
        <f t="shared" si="35"/>
        <v>130436.88768627378</v>
      </c>
      <c r="AE317" s="123">
        <f t="shared" si="36"/>
        <v>130436.88768627378</v>
      </c>
      <c r="AF317" s="123">
        <f t="shared" si="37"/>
        <v>130436.88768627378</v>
      </c>
      <c r="AG317" s="123">
        <f t="shared" si="38"/>
        <v>130436.88768627378</v>
      </c>
      <c r="AH317" s="121"/>
      <c r="AI317" s="121"/>
      <c r="AJ317" s="121"/>
      <c r="AK317" s="121"/>
      <c r="AL317" s="119">
        <f t="shared" si="40"/>
        <v>521747.55074509513</v>
      </c>
      <c r="AM317" s="119">
        <f t="shared" si="39"/>
        <v>10230.344132256767</v>
      </c>
      <c r="AN317" s="113"/>
      <c r="AO317" s="113"/>
      <c r="AP317" s="113"/>
      <c r="AQ317" s="113"/>
      <c r="AR317" s="113"/>
      <c r="AS317" s="113"/>
      <c r="AT317" s="113"/>
      <c r="AU317" s="113"/>
      <c r="AV317" s="113"/>
      <c r="AW317" s="113"/>
      <c r="AX317" s="113"/>
      <c r="AY317" s="113"/>
      <c r="AZ317" s="113"/>
      <c r="BA317" s="113"/>
      <c r="BB317" s="113"/>
      <c r="BC317" s="113"/>
      <c r="BD317" s="113"/>
      <c r="BE317" s="113"/>
      <c r="BF317" s="113"/>
      <c r="BG317" s="113"/>
      <c r="BH317" s="113"/>
      <c r="BI317" s="113"/>
      <c r="BJ317" s="113"/>
      <c r="BK317" s="113"/>
      <c r="BL317" s="113"/>
      <c r="BM317" s="113"/>
      <c r="BN317" s="113"/>
      <c r="BO317" s="113"/>
      <c r="BP317" s="113"/>
      <c r="BQ317" s="113"/>
      <c r="BR317" s="113"/>
      <c r="BS317" s="113"/>
      <c r="BT317" s="113"/>
      <c r="BU317" s="113"/>
      <c r="BV317" s="113"/>
      <c r="BW317" s="113"/>
      <c r="BX317" s="113"/>
      <c r="BY317" s="113"/>
      <c r="BZ317" s="113"/>
      <c r="CA317" s="113"/>
      <c r="CB317" s="113"/>
      <c r="CC317" s="113"/>
      <c r="CD317" s="113"/>
      <c r="CE317" s="113"/>
      <c r="CF317" s="113"/>
      <c r="CG317" s="113"/>
      <c r="CH317" s="113"/>
      <c r="CI317" s="113"/>
      <c r="CJ317" s="113"/>
      <c r="CK317" s="113"/>
    </row>
    <row r="318" spans="1:89" s="124" customFormat="1">
      <c r="A318" s="121">
        <f>'PENGGABUNGAN AKTIVITAS'!A317</f>
        <v>315</v>
      </c>
      <c r="B318" s="121" t="str">
        <f>'PENGGABUNGAN AKTIVITAS'!B317</f>
        <v>[6] UU KKH</v>
      </c>
      <c r="C318" s="121" t="str">
        <f>'PENGGABUNGAN AKTIVITAS'!C317</f>
        <v>P287</v>
      </c>
      <c r="D318" s="121" t="str">
        <f>'PENGGABUNGAN AKTIVITAS'!D317</f>
        <v>UA6</v>
      </c>
      <c r="E318" s="121">
        <f>'PENGGABUNGAN AKTIVITAS'!E317</f>
        <v>3</v>
      </c>
      <c r="F318" s="121">
        <f>'PENGGABUNGAN AKTIVITAS'!F317</f>
        <v>195</v>
      </c>
      <c r="G318" s="122">
        <f t="shared" si="34"/>
        <v>585</v>
      </c>
      <c r="H318" s="123">
        <f>(G318/$G$381)*'REKAP BTL'!$C$14</f>
        <v>25587369.467790708</v>
      </c>
      <c r="I318" s="121"/>
      <c r="J318" s="121"/>
      <c r="K318" s="121"/>
      <c r="L318" s="121"/>
      <c r="M318" s="121"/>
      <c r="N318" s="121"/>
      <c r="O318" s="121"/>
      <c r="P318" s="121"/>
      <c r="Q318" s="121"/>
      <c r="R318" s="121"/>
      <c r="S318" s="121"/>
      <c r="T318" s="121"/>
      <c r="U318" s="121"/>
      <c r="V318" s="121"/>
      <c r="W318" s="121"/>
      <c r="X318" s="121"/>
      <c r="Y318" s="121"/>
      <c r="Z318" s="121"/>
      <c r="AA318" s="121"/>
      <c r="AB318" s="121"/>
      <c r="AC318" s="121"/>
      <c r="AD318" s="123">
        <f t="shared" si="35"/>
        <v>423919.88498038985</v>
      </c>
      <c r="AE318" s="123">
        <f t="shared" si="36"/>
        <v>423919.88498038985</v>
      </c>
      <c r="AF318" s="123">
        <f t="shared" si="37"/>
        <v>423919.88498038985</v>
      </c>
      <c r="AG318" s="123">
        <f t="shared" si="38"/>
        <v>423919.88498038985</v>
      </c>
      <c r="AH318" s="121"/>
      <c r="AI318" s="121"/>
      <c r="AJ318" s="121"/>
      <c r="AK318" s="121"/>
      <c r="AL318" s="119">
        <f t="shared" si="40"/>
        <v>1695679.5399215594</v>
      </c>
      <c r="AM318" s="119">
        <f t="shared" si="39"/>
        <v>33248.618429834496</v>
      </c>
      <c r="AN318" s="113"/>
      <c r="AO318" s="113"/>
      <c r="AP318" s="113"/>
      <c r="AQ318" s="113"/>
      <c r="AR318" s="113"/>
      <c r="AS318" s="113"/>
      <c r="AT318" s="113"/>
      <c r="AU318" s="113"/>
      <c r="AV318" s="113"/>
      <c r="AW318" s="113"/>
      <c r="AX318" s="113"/>
      <c r="AY318" s="113"/>
      <c r="AZ318" s="113"/>
      <c r="BA318" s="113"/>
      <c r="BB318" s="113"/>
      <c r="BC318" s="113"/>
      <c r="BD318" s="113"/>
      <c r="BE318" s="113"/>
      <c r="BF318" s="113"/>
      <c r="BG318" s="113"/>
      <c r="BH318" s="113"/>
      <c r="BI318" s="113"/>
      <c r="BJ318" s="113"/>
      <c r="BK318" s="113"/>
      <c r="BL318" s="113"/>
      <c r="BM318" s="113"/>
      <c r="BN318" s="113"/>
      <c r="BO318" s="113"/>
      <c r="BP318" s="113"/>
      <c r="BQ318" s="113"/>
      <c r="BR318" s="113"/>
      <c r="BS318" s="113"/>
      <c r="BT318" s="113"/>
      <c r="BU318" s="113"/>
      <c r="BV318" s="113"/>
      <c r="BW318" s="113"/>
      <c r="BX318" s="113"/>
      <c r="BY318" s="113"/>
      <c r="BZ318" s="113"/>
      <c r="CA318" s="113"/>
      <c r="CB318" s="113"/>
      <c r="CC318" s="113"/>
      <c r="CD318" s="113"/>
      <c r="CE318" s="113"/>
      <c r="CF318" s="113"/>
      <c r="CG318" s="113"/>
      <c r="CH318" s="113"/>
      <c r="CI318" s="113"/>
      <c r="CJ318" s="113"/>
      <c r="CK318" s="113"/>
    </row>
    <row r="319" spans="1:89" s="124" customFormat="1">
      <c r="A319" s="121">
        <f>'PENGGABUNGAN AKTIVITAS'!A318</f>
        <v>316</v>
      </c>
      <c r="B319" s="121" t="str">
        <f>'PENGGABUNGAN AKTIVITAS'!B318</f>
        <v>[6] UP KKH</v>
      </c>
      <c r="C319" s="121" t="str">
        <f>'PENGGABUNGAN AKTIVITAS'!C318</f>
        <v>P288</v>
      </c>
      <c r="D319" s="121" t="str">
        <f>'PENGGABUNGAN AKTIVITAS'!D318</f>
        <v>UA6</v>
      </c>
      <c r="E319" s="121">
        <f>'PENGGABUNGAN AKTIVITAS'!E318</f>
        <v>3</v>
      </c>
      <c r="F319" s="121">
        <f>'PENGGABUNGAN AKTIVITAS'!F318</f>
        <v>100</v>
      </c>
      <c r="G319" s="122">
        <f t="shared" si="34"/>
        <v>300</v>
      </c>
      <c r="H319" s="123">
        <f>(G319/$G$381)*'REKAP BTL'!$C$14</f>
        <v>13121727.932200365</v>
      </c>
      <c r="I319" s="121"/>
      <c r="J319" s="121"/>
      <c r="K319" s="121"/>
      <c r="L319" s="121"/>
      <c r="M319" s="121"/>
      <c r="N319" s="121"/>
      <c r="O319" s="121"/>
      <c r="P319" s="121"/>
      <c r="Q319" s="121"/>
      <c r="R319" s="121"/>
      <c r="S319" s="121"/>
      <c r="T319" s="121"/>
      <c r="U319" s="121"/>
      <c r="V319" s="121"/>
      <c r="W319" s="121"/>
      <c r="X319" s="121"/>
      <c r="Y319" s="121"/>
      <c r="Z319" s="121"/>
      <c r="AA319" s="121"/>
      <c r="AB319" s="121"/>
      <c r="AC319" s="121"/>
      <c r="AD319" s="123">
        <f t="shared" si="35"/>
        <v>217394.81281045632</v>
      </c>
      <c r="AE319" s="123">
        <f t="shared" si="36"/>
        <v>217394.81281045632</v>
      </c>
      <c r="AF319" s="123">
        <f t="shared" si="37"/>
        <v>217394.81281045632</v>
      </c>
      <c r="AG319" s="123">
        <f t="shared" si="38"/>
        <v>217394.81281045632</v>
      </c>
      <c r="AH319" s="121"/>
      <c r="AI319" s="121"/>
      <c r="AJ319" s="121"/>
      <c r="AK319" s="121"/>
      <c r="AL319" s="119">
        <f t="shared" si="40"/>
        <v>869579.25124182529</v>
      </c>
      <c r="AM319" s="119">
        <f t="shared" si="39"/>
        <v>17050.573553761282</v>
      </c>
      <c r="AN319" s="113"/>
      <c r="AO319" s="113"/>
      <c r="AP319" s="113"/>
      <c r="AQ319" s="113"/>
      <c r="AR319" s="113"/>
      <c r="AS319" s="113"/>
      <c r="AT319" s="113"/>
      <c r="AU319" s="113"/>
      <c r="AV319" s="113"/>
      <c r="AW319" s="113"/>
      <c r="AX319" s="113"/>
      <c r="AY319" s="113"/>
      <c r="AZ319" s="113"/>
      <c r="BA319" s="113"/>
      <c r="BB319" s="113"/>
      <c r="BC319" s="113"/>
      <c r="BD319" s="113"/>
      <c r="BE319" s="113"/>
      <c r="BF319" s="113"/>
      <c r="BG319" s="113"/>
      <c r="BH319" s="113"/>
      <c r="BI319" s="113"/>
      <c r="BJ319" s="113"/>
      <c r="BK319" s="113"/>
      <c r="BL319" s="113"/>
      <c r="BM319" s="113"/>
      <c r="BN319" s="113"/>
      <c r="BO319" s="113"/>
      <c r="BP319" s="113"/>
      <c r="BQ319" s="113"/>
      <c r="BR319" s="113"/>
      <c r="BS319" s="113"/>
      <c r="BT319" s="113"/>
      <c r="BU319" s="113"/>
      <c r="BV319" s="113"/>
      <c r="BW319" s="113"/>
      <c r="BX319" s="113"/>
      <c r="BY319" s="113"/>
      <c r="BZ319" s="113"/>
      <c r="CA319" s="113"/>
      <c r="CB319" s="113"/>
      <c r="CC319" s="113"/>
      <c r="CD319" s="113"/>
      <c r="CE319" s="113"/>
      <c r="CF319" s="113"/>
      <c r="CG319" s="113"/>
      <c r="CH319" s="113"/>
      <c r="CI319" s="113"/>
      <c r="CJ319" s="113"/>
      <c r="CK319" s="113"/>
    </row>
    <row r="320" spans="1:89" s="124" customFormat="1">
      <c r="A320" s="121">
        <f>'PENGGABUNGAN AKTIVITAS'!A319</f>
        <v>317</v>
      </c>
      <c r="B320" s="121" t="str">
        <f>'PENGGABUNGAN AKTIVITAS'!B319</f>
        <v>[6] REMIDI KKH</v>
      </c>
      <c r="C320" s="121" t="str">
        <f>'PENGGABUNGAN AKTIVITAS'!C319</f>
        <v>P289</v>
      </c>
      <c r="D320" s="121" t="str">
        <f>'PENGGABUNGAN AKTIVITAS'!D319</f>
        <v>UA6</v>
      </c>
      <c r="E320" s="121">
        <f>'PENGGABUNGAN AKTIVITAS'!E319</f>
        <v>3</v>
      </c>
      <c r="F320" s="121">
        <f>'PENGGABUNGAN AKTIVITAS'!F319</f>
        <v>60</v>
      </c>
      <c r="G320" s="122">
        <f t="shared" si="34"/>
        <v>180</v>
      </c>
      <c r="H320" s="123">
        <f>(G320/$G$381)*'REKAP BTL'!$C$14</f>
        <v>7873036.7593202181</v>
      </c>
      <c r="I320" s="121"/>
      <c r="J320" s="121"/>
      <c r="K320" s="121"/>
      <c r="L320" s="121"/>
      <c r="M320" s="121"/>
      <c r="N320" s="121"/>
      <c r="O320" s="121"/>
      <c r="P320" s="121"/>
      <c r="Q320" s="121"/>
      <c r="R320" s="121"/>
      <c r="S320" s="121"/>
      <c r="T320" s="121"/>
      <c r="U320" s="121"/>
      <c r="V320" s="121"/>
      <c r="W320" s="121"/>
      <c r="X320" s="121"/>
      <c r="Y320" s="121"/>
      <c r="Z320" s="121"/>
      <c r="AA320" s="121"/>
      <c r="AB320" s="121"/>
      <c r="AC320" s="121"/>
      <c r="AD320" s="123">
        <f t="shared" si="35"/>
        <v>130436.88768627378</v>
      </c>
      <c r="AE320" s="123">
        <f t="shared" si="36"/>
        <v>130436.88768627378</v>
      </c>
      <c r="AF320" s="123">
        <f t="shared" si="37"/>
        <v>130436.88768627378</v>
      </c>
      <c r="AG320" s="123">
        <f t="shared" si="38"/>
        <v>130436.88768627378</v>
      </c>
      <c r="AH320" s="121"/>
      <c r="AI320" s="121"/>
      <c r="AJ320" s="121"/>
      <c r="AK320" s="121"/>
      <c r="AL320" s="119">
        <f t="shared" si="40"/>
        <v>521747.55074509513</v>
      </c>
      <c r="AM320" s="119">
        <f t="shared" si="39"/>
        <v>10230.344132256767</v>
      </c>
      <c r="AN320" s="113"/>
      <c r="AO320" s="113"/>
      <c r="AP320" s="113"/>
      <c r="AQ320" s="113"/>
      <c r="AR320" s="113"/>
      <c r="AS320" s="113"/>
      <c r="AT320" s="113"/>
      <c r="AU320" s="113"/>
      <c r="AV320" s="113"/>
      <c r="AW320" s="113"/>
      <c r="AX320" s="113"/>
      <c r="AY320" s="113"/>
      <c r="AZ320" s="113"/>
      <c r="BA320" s="113"/>
      <c r="BB320" s="113"/>
      <c r="BC320" s="113"/>
      <c r="BD320" s="113"/>
      <c r="BE320" s="113"/>
      <c r="BF320" s="113"/>
      <c r="BG320" s="113"/>
      <c r="BH320" s="113"/>
      <c r="BI320" s="113"/>
      <c r="BJ320" s="113"/>
      <c r="BK320" s="113"/>
      <c r="BL320" s="113"/>
      <c r="BM320" s="113"/>
      <c r="BN320" s="113"/>
      <c r="BO320" s="113"/>
      <c r="BP320" s="113"/>
      <c r="BQ320" s="113"/>
      <c r="BR320" s="113"/>
      <c r="BS320" s="113"/>
      <c r="BT320" s="113"/>
      <c r="BU320" s="113"/>
      <c r="BV320" s="113"/>
      <c r="BW320" s="113"/>
      <c r="BX320" s="113"/>
      <c r="BY320" s="113"/>
      <c r="BZ320" s="113"/>
      <c r="CA320" s="113"/>
      <c r="CB320" s="113"/>
      <c r="CC320" s="113"/>
      <c r="CD320" s="113"/>
      <c r="CE320" s="113"/>
      <c r="CF320" s="113"/>
      <c r="CG320" s="113"/>
      <c r="CH320" s="113"/>
      <c r="CI320" s="113"/>
      <c r="CJ320" s="113"/>
      <c r="CK320" s="113"/>
    </row>
    <row r="321" spans="1:89" s="124" customFormat="1">
      <c r="A321" s="121">
        <f>'PENGGABUNGAN AKTIVITAS'!A320</f>
        <v>318</v>
      </c>
      <c r="B321" s="121" t="str">
        <f>'PENGGABUNGAN AKTIVITAS'!B320</f>
        <v>[6] Ujian SOOCA NBS</v>
      </c>
      <c r="C321" s="121" t="str">
        <f>'PENGGABUNGAN AKTIVITAS'!C320</f>
        <v>P290</v>
      </c>
      <c r="D321" s="121" t="str">
        <f>'PENGGABUNGAN AKTIVITAS'!D320</f>
        <v>UA6</v>
      </c>
      <c r="E321" s="121">
        <f>'PENGGABUNGAN AKTIVITAS'!E320</f>
        <v>8</v>
      </c>
      <c r="F321" s="121">
        <f>'PENGGABUNGAN AKTIVITAS'!F320</f>
        <v>195</v>
      </c>
      <c r="G321" s="122">
        <f t="shared" si="34"/>
        <v>1560</v>
      </c>
      <c r="H321" s="123">
        <f>(G321/$G$381)*'REKAP BTL'!$C$14</f>
        <v>68232985.247441888</v>
      </c>
      <c r="I321" s="121"/>
      <c r="J321" s="121"/>
      <c r="K321" s="121"/>
      <c r="L321" s="121"/>
      <c r="M321" s="121"/>
      <c r="N321" s="121"/>
      <c r="O321" s="121"/>
      <c r="P321" s="121"/>
      <c r="Q321" s="121"/>
      <c r="R321" s="121"/>
      <c r="S321" s="121"/>
      <c r="T321" s="121"/>
      <c r="U321" s="121"/>
      <c r="V321" s="121"/>
      <c r="W321" s="121"/>
      <c r="X321" s="121"/>
      <c r="Y321" s="121"/>
      <c r="Z321" s="121"/>
      <c r="AA321" s="121"/>
      <c r="AB321" s="121"/>
      <c r="AC321" s="121"/>
      <c r="AD321" s="123">
        <f t="shared" si="35"/>
        <v>1130453.0266143729</v>
      </c>
      <c r="AE321" s="123">
        <f t="shared" si="36"/>
        <v>1130453.0266143729</v>
      </c>
      <c r="AF321" s="123">
        <f t="shared" si="37"/>
        <v>1130453.0266143729</v>
      </c>
      <c r="AG321" s="123">
        <f t="shared" si="38"/>
        <v>1130453.0266143729</v>
      </c>
      <c r="AH321" s="121"/>
      <c r="AI321" s="121"/>
      <c r="AJ321" s="121"/>
      <c r="AK321" s="121"/>
      <c r="AL321" s="119">
        <f t="shared" si="40"/>
        <v>4521812.1064574914</v>
      </c>
      <c r="AM321" s="119">
        <f t="shared" si="39"/>
        <v>88662.982479558661</v>
      </c>
      <c r="AN321" s="113"/>
      <c r="AO321" s="113"/>
      <c r="AP321" s="113"/>
      <c r="AQ321" s="113"/>
      <c r="AR321" s="113"/>
      <c r="AS321" s="113"/>
      <c r="AT321" s="113"/>
      <c r="AU321" s="113"/>
      <c r="AV321" s="113"/>
      <c r="AW321" s="113"/>
      <c r="AX321" s="113"/>
      <c r="AY321" s="113"/>
      <c r="AZ321" s="113"/>
      <c r="BA321" s="113"/>
      <c r="BB321" s="113"/>
      <c r="BC321" s="113"/>
      <c r="BD321" s="113"/>
      <c r="BE321" s="113"/>
      <c r="BF321" s="113"/>
      <c r="BG321" s="113"/>
      <c r="BH321" s="113"/>
      <c r="BI321" s="113"/>
      <c r="BJ321" s="113"/>
      <c r="BK321" s="113"/>
      <c r="BL321" s="113"/>
      <c r="BM321" s="113"/>
      <c r="BN321" s="113"/>
      <c r="BO321" s="113"/>
      <c r="BP321" s="113"/>
      <c r="BQ321" s="113"/>
      <c r="BR321" s="113"/>
      <c r="BS321" s="113"/>
      <c r="BT321" s="113"/>
      <c r="BU321" s="113"/>
      <c r="BV321" s="113"/>
      <c r="BW321" s="113"/>
      <c r="BX321" s="113"/>
      <c r="BY321" s="113"/>
      <c r="BZ321" s="113"/>
      <c r="CA321" s="113"/>
      <c r="CB321" s="113"/>
      <c r="CC321" s="113"/>
      <c r="CD321" s="113"/>
      <c r="CE321" s="113"/>
      <c r="CF321" s="113"/>
      <c r="CG321" s="113"/>
      <c r="CH321" s="113"/>
      <c r="CI321" s="113"/>
      <c r="CJ321" s="113"/>
      <c r="CK321" s="113"/>
    </row>
    <row r="322" spans="1:89" s="124" customFormat="1">
      <c r="A322" s="121">
        <f>'PENGGABUNGAN AKTIVITAS'!A321</f>
        <v>319</v>
      </c>
      <c r="B322" s="121" t="str">
        <f>'PENGGABUNGAN AKTIVITAS'!B321</f>
        <v>[6] UP SOOCA NBS</v>
      </c>
      <c r="C322" s="121" t="str">
        <f>'PENGGABUNGAN AKTIVITAS'!C321</f>
        <v>P291</v>
      </c>
      <c r="D322" s="121" t="str">
        <f>'PENGGABUNGAN AKTIVITAS'!D321</f>
        <v>UA6</v>
      </c>
      <c r="E322" s="121">
        <f>'PENGGABUNGAN AKTIVITAS'!E321</f>
        <v>8</v>
      </c>
      <c r="F322" s="121">
        <f>'PENGGABUNGAN AKTIVITAS'!F321</f>
        <v>100</v>
      </c>
      <c r="G322" s="122">
        <f t="shared" si="34"/>
        <v>800</v>
      </c>
      <c r="H322" s="123">
        <f>(G322/$G$381)*'REKAP BTL'!$C$14</f>
        <v>34991274.485867634</v>
      </c>
      <c r="I322" s="121"/>
      <c r="J322" s="121"/>
      <c r="K322" s="121"/>
      <c r="L322" s="121"/>
      <c r="M322" s="121"/>
      <c r="N322" s="121"/>
      <c r="O322" s="121"/>
      <c r="P322" s="121"/>
      <c r="Q322" s="121"/>
      <c r="R322" s="121"/>
      <c r="S322" s="121"/>
      <c r="T322" s="121"/>
      <c r="U322" s="121"/>
      <c r="V322" s="121"/>
      <c r="W322" s="121"/>
      <c r="X322" s="121"/>
      <c r="Y322" s="121"/>
      <c r="Z322" s="121"/>
      <c r="AA322" s="121"/>
      <c r="AB322" s="121"/>
      <c r="AC322" s="121"/>
      <c r="AD322" s="123">
        <f t="shared" si="35"/>
        <v>579719.50082788349</v>
      </c>
      <c r="AE322" s="123">
        <f t="shared" si="36"/>
        <v>579719.50082788349</v>
      </c>
      <c r="AF322" s="123">
        <f t="shared" si="37"/>
        <v>579719.50082788349</v>
      </c>
      <c r="AG322" s="123">
        <f t="shared" si="38"/>
        <v>579719.50082788349</v>
      </c>
      <c r="AH322" s="121"/>
      <c r="AI322" s="121"/>
      <c r="AJ322" s="121"/>
      <c r="AK322" s="121"/>
      <c r="AL322" s="119">
        <f t="shared" si="40"/>
        <v>2318878.0033115339</v>
      </c>
      <c r="AM322" s="119">
        <f t="shared" si="39"/>
        <v>45468.196143363413</v>
      </c>
      <c r="AN322" s="113"/>
      <c r="AO322" s="113"/>
      <c r="AP322" s="113"/>
      <c r="AQ322" s="113"/>
      <c r="AR322" s="113"/>
      <c r="AS322" s="113"/>
      <c r="AT322" s="113"/>
      <c r="AU322" s="113"/>
      <c r="AV322" s="113"/>
      <c r="AW322" s="113"/>
      <c r="AX322" s="113"/>
      <c r="AY322" s="113"/>
      <c r="AZ322" s="113"/>
      <c r="BA322" s="113"/>
      <c r="BB322" s="113"/>
      <c r="BC322" s="113"/>
      <c r="BD322" s="113"/>
      <c r="BE322" s="113"/>
      <c r="BF322" s="113"/>
      <c r="BG322" s="113"/>
      <c r="BH322" s="113"/>
      <c r="BI322" s="113"/>
      <c r="BJ322" s="113"/>
      <c r="BK322" s="113"/>
      <c r="BL322" s="113"/>
      <c r="BM322" s="113"/>
      <c r="BN322" s="113"/>
      <c r="BO322" s="113"/>
      <c r="BP322" s="113"/>
      <c r="BQ322" s="113"/>
      <c r="BR322" s="113"/>
      <c r="BS322" s="113"/>
      <c r="BT322" s="113"/>
      <c r="BU322" s="113"/>
      <c r="BV322" s="113"/>
      <c r="BW322" s="113"/>
      <c r="BX322" s="113"/>
      <c r="BY322" s="113"/>
      <c r="BZ322" s="113"/>
      <c r="CA322" s="113"/>
      <c r="CB322" s="113"/>
      <c r="CC322" s="113"/>
      <c r="CD322" s="113"/>
      <c r="CE322" s="113"/>
      <c r="CF322" s="113"/>
      <c r="CG322" s="113"/>
      <c r="CH322" s="113"/>
      <c r="CI322" s="113"/>
      <c r="CJ322" s="113"/>
      <c r="CK322" s="113"/>
    </row>
    <row r="323" spans="1:89" s="124" customFormat="1">
      <c r="A323" s="121">
        <f>'PENGGABUNGAN AKTIVITAS'!A322</f>
        <v>320</v>
      </c>
      <c r="B323" s="121" t="str">
        <f>'PENGGABUNGAN AKTIVITAS'!B322</f>
        <v>[6] Ujian SOOCA MATA - THT</v>
      </c>
      <c r="C323" s="121" t="str">
        <f>'PENGGABUNGAN AKTIVITAS'!C322</f>
        <v>P292</v>
      </c>
      <c r="D323" s="121" t="str">
        <f>'PENGGABUNGAN AKTIVITAS'!D322</f>
        <v>UA6</v>
      </c>
      <c r="E323" s="121">
        <f>'PENGGABUNGAN AKTIVITAS'!E322</f>
        <v>8</v>
      </c>
      <c r="F323" s="121">
        <f>'PENGGABUNGAN AKTIVITAS'!F322</f>
        <v>195</v>
      </c>
      <c r="G323" s="122">
        <f t="shared" si="34"/>
        <v>1560</v>
      </c>
      <c r="H323" s="123">
        <f>(G323/$G$381)*'REKAP BTL'!$C$14</f>
        <v>68232985.247441888</v>
      </c>
      <c r="I323" s="121"/>
      <c r="J323" s="121"/>
      <c r="K323" s="121"/>
      <c r="L323" s="121"/>
      <c r="M323" s="121"/>
      <c r="N323" s="121"/>
      <c r="O323" s="121"/>
      <c r="P323" s="121"/>
      <c r="Q323" s="121"/>
      <c r="R323" s="121"/>
      <c r="S323" s="121"/>
      <c r="T323" s="121"/>
      <c r="U323" s="121"/>
      <c r="V323" s="121"/>
      <c r="W323" s="121"/>
      <c r="X323" s="121"/>
      <c r="Y323" s="121"/>
      <c r="Z323" s="121"/>
      <c r="AA323" s="121"/>
      <c r="AB323" s="121"/>
      <c r="AC323" s="121"/>
      <c r="AD323" s="123">
        <f t="shared" si="35"/>
        <v>1130453.0266143729</v>
      </c>
      <c r="AE323" s="123">
        <f t="shared" si="36"/>
        <v>1130453.0266143729</v>
      </c>
      <c r="AF323" s="123">
        <f t="shared" si="37"/>
        <v>1130453.0266143729</v>
      </c>
      <c r="AG323" s="123">
        <f t="shared" si="38"/>
        <v>1130453.0266143729</v>
      </c>
      <c r="AH323" s="121"/>
      <c r="AI323" s="121"/>
      <c r="AJ323" s="121"/>
      <c r="AK323" s="121"/>
      <c r="AL323" s="119">
        <f t="shared" si="40"/>
        <v>4521812.1064574914</v>
      </c>
      <c r="AM323" s="119">
        <f t="shared" si="39"/>
        <v>88662.982479558661</v>
      </c>
      <c r="AN323" s="113"/>
      <c r="AO323" s="113"/>
      <c r="AP323" s="113"/>
      <c r="AQ323" s="113"/>
      <c r="AR323" s="113"/>
      <c r="AS323" s="113"/>
      <c r="AT323" s="113"/>
      <c r="AU323" s="113"/>
      <c r="AV323" s="113"/>
      <c r="AW323" s="113"/>
      <c r="AX323" s="113"/>
      <c r="AY323" s="113"/>
      <c r="AZ323" s="113"/>
      <c r="BA323" s="113"/>
      <c r="BB323" s="113"/>
      <c r="BC323" s="113"/>
      <c r="BD323" s="113"/>
      <c r="BE323" s="113"/>
      <c r="BF323" s="113"/>
      <c r="BG323" s="113"/>
      <c r="BH323" s="113"/>
      <c r="BI323" s="113"/>
      <c r="BJ323" s="113"/>
      <c r="BK323" s="113"/>
      <c r="BL323" s="113"/>
      <c r="BM323" s="113"/>
      <c r="BN323" s="113"/>
      <c r="BO323" s="113"/>
      <c r="BP323" s="113"/>
      <c r="BQ323" s="113"/>
      <c r="BR323" s="113"/>
      <c r="BS323" s="113"/>
      <c r="BT323" s="113"/>
      <c r="BU323" s="113"/>
      <c r="BV323" s="113"/>
      <c r="BW323" s="113"/>
      <c r="BX323" s="113"/>
      <c r="BY323" s="113"/>
      <c r="BZ323" s="113"/>
      <c r="CA323" s="113"/>
      <c r="CB323" s="113"/>
      <c r="CC323" s="113"/>
      <c r="CD323" s="113"/>
      <c r="CE323" s="113"/>
      <c r="CF323" s="113"/>
      <c r="CG323" s="113"/>
      <c r="CH323" s="113"/>
      <c r="CI323" s="113"/>
      <c r="CJ323" s="113"/>
      <c r="CK323" s="113"/>
    </row>
    <row r="324" spans="1:89" s="124" customFormat="1">
      <c r="A324" s="121">
        <f>'PENGGABUNGAN AKTIVITAS'!A323</f>
        <v>321</v>
      </c>
      <c r="B324" s="121" t="str">
        <f>'PENGGABUNGAN AKTIVITAS'!B323</f>
        <v>[6] UP SOOCA MATA-THT</v>
      </c>
      <c r="C324" s="121" t="str">
        <f>'PENGGABUNGAN AKTIVITAS'!C323</f>
        <v>P293</v>
      </c>
      <c r="D324" s="121" t="str">
        <f>'PENGGABUNGAN AKTIVITAS'!D323</f>
        <v>UA6</v>
      </c>
      <c r="E324" s="121">
        <f>'PENGGABUNGAN AKTIVITAS'!E323</f>
        <v>8</v>
      </c>
      <c r="F324" s="121">
        <f>'PENGGABUNGAN AKTIVITAS'!F323</f>
        <v>100</v>
      </c>
      <c r="G324" s="122">
        <f t="shared" si="34"/>
        <v>800</v>
      </c>
      <c r="H324" s="123">
        <f>(G324/$G$381)*'REKAP BTL'!$C$14</f>
        <v>34991274.485867634</v>
      </c>
      <c r="I324" s="121"/>
      <c r="J324" s="121"/>
      <c r="K324" s="121"/>
      <c r="L324" s="121"/>
      <c r="M324" s="121"/>
      <c r="N324" s="121"/>
      <c r="O324" s="121"/>
      <c r="P324" s="121"/>
      <c r="Q324" s="121"/>
      <c r="R324" s="121"/>
      <c r="S324" s="121"/>
      <c r="T324" s="121"/>
      <c r="U324" s="121"/>
      <c r="V324" s="121"/>
      <c r="W324" s="121"/>
      <c r="X324" s="121"/>
      <c r="Y324" s="121"/>
      <c r="Z324" s="121"/>
      <c r="AA324" s="121"/>
      <c r="AB324" s="121"/>
      <c r="AC324" s="121"/>
      <c r="AD324" s="123">
        <f t="shared" si="35"/>
        <v>579719.50082788349</v>
      </c>
      <c r="AE324" s="123">
        <f t="shared" si="36"/>
        <v>579719.50082788349</v>
      </c>
      <c r="AF324" s="123">
        <f t="shared" si="37"/>
        <v>579719.50082788349</v>
      </c>
      <c r="AG324" s="123">
        <f t="shared" si="38"/>
        <v>579719.50082788349</v>
      </c>
      <c r="AH324" s="121"/>
      <c r="AI324" s="121"/>
      <c r="AJ324" s="121"/>
      <c r="AK324" s="121"/>
      <c r="AL324" s="119">
        <f t="shared" si="40"/>
        <v>2318878.0033115339</v>
      </c>
      <c r="AM324" s="119">
        <f t="shared" si="39"/>
        <v>45468.196143363413</v>
      </c>
      <c r="AN324" s="113"/>
      <c r="AO324" s="113"/>
      <c r="AP324" s="113"/>
      <c r="AQ324" s="113"/>
      <c r="AR324" s="113"/>
      <c r="AS324" s="113"/>
      <c r="AT324" s="113"/>
      <c r="AU324" s="113"/>
      <c r="AV324" s="113"/>
      <c r="AW324" s="113"/>
      <c r="AX324" s="113"/>
      <c r="AY324" s="113"/>
      <c r="AZ324" s="113"/>
      <c r="BA324" s="113"/>
      <c r="BB324" s="113"/>
      <c r="BC324" s="113"/>
      <c r="BD324" s="113"/>
      <c r="BE324" s="113"/>
      <c r="BF324" s="113"/>
      <c r="BG324" s="113"/>
      <c r="BH324" s="113"/>
      <c r="BI324" s="113"/>
      <c r="BJ324" s="113"/>
      <c r="BK324" s="113"/>
      <c r="BL324" s="113"/>
      <c r="BM324" s="113"/>
      <c r="BN324" s="113"/>
      <c r="BO324" s="113"/>
      <c r="BP324" s="113"/>
      <c r="BQ324" s="113"/>
      <c r="BR324" s="113"/>
      <c r="BS324" s="113"/>
      <c r="BT324" s="113"/>
      <c r="BU324" s="113"/>
      <c r="BV324" s="113"/>
      <c r="BW324" s="113"/>
      <c r="BX324" s="113"/>
      <c r="BY324" s="113"/>
      <c r="BZ324" s="113"/>
      <c r="CA324" s="113"/>
      <c r="CB324" s="113"/>
      <c r="CC324" s="113"/>
      <c r="CD324" s="113"/>
      <c r="CE324" s="113"/>
      <c r="CF324" s="113"/>
      <c r="CG324" s="113"/>
      <c r="CH324" s="113"/>
      <c r="CI324" s="113"/>
      <c r="CJ324" s="113"/>
      <c r="CK324" s="113"/>
    </row>
    <row r="325" spans="1:89" s="124" customFormat="1">
      <c r="A325" s="121">
        <f>'PENGGABUNGAN AKTIVITAS'!A324</f>
        <v>322</v>
      </c>
      <c r="B325" s="121" t="str">
        <f>'PENGGABUNGAN AKTIVITAS'!B324</f>
        <v>[6] Ujian SOOCA KKH</v>
      </c>
      <c r="C325" s="121" t="str">
        <f>'PENGGABUNGAN AKTIVITAS'!C324</f>
        <v>P294</v>
      </c>
      <c r="D325" s="121" t="str">
        <f>'PENGGABUNGAN AKTIVITAS'!D324</f>
        <v>UA6</v>
      </c>
      <c r="E325" s="121">
        <f>'PENGGABUNGAN AKTIVITAS'!E324</f>
        <v>8</v>
      </c>
      <c r="F325" s="121">
        <f>'PENGGABUNGAN AKTIVITAS'!F324</f>
        <v>195</v>
      </c>
      <c r="G325" s="122">
        <f t="shared" si="34"/>
        <v>1560</v>
      </c>
      <c r="H325" s="123">
        <f>(G325/$G$381)*'REKAP BTL'!$C$14</f>
        <v>68232985.247441888</v>
      </c>
      <c r="I325" s="121"/>
      <c r="J325" s="121"/>
      <c r="K325" s="121"/>
      <c r="L325" s="121"/>
      <c r="M325" s="121"/>
      <c r="N325" s="121"/>
      <c r="O325" s="121"/>
      <c r="P325" s="121"/>
      <c r="Q325" s="121"/>
      <c r="R325" s="121"/>
      <c r="S325" s="121"/>
      <c r="T325" s="121"/>
      <c r="U325" s="121"/>
      <c r="V325" s="121"/>
      <c r="W325" s="121"/>
      <c r="X325" s="121"/>
      <c r="Y325" s="121"/>
      <c r="Z325" s="121"/>
      <c r="AA325" s="121"/>
      <c r="AB325" s="121"/>
      <c r="AC325" s="121"/>
      <c r="AD325" s="123">
        <f t="shared" si="35"/>
        <v>1130453.0266143729</v>
      </c>
      <c r="AE325" s="123">
        <f t="shared" si="36"/>
        <v>1130453.0266143729</v>
      </c>
      <c r="AF325" s="123">
        <f t="shared" si="37"/>
        <v>1130453.0266143729</v>
      </c>
      <c r="AG325" s="123">
        <f t="shared" si="38"/>
        <v>1130453.0266143729</v>
      </c>
      <c r="AH325" s="121"/>
      <c r="AI325" s="121"/>
      <c r="AJ325" s="121"/>
      <c r="AK325" s="121"/>
      <c r="AL325" s="119">
        <f t="shared" si="40"/>
        <v>4521812.1064574914</v>
      </c>
      <c r="AM325" s="119">
        <f t="shared" si="39"/>
        <v>88662.982479558661</v>
      </c>
      <c r="AN325" s="113"/>
      <c r="AO325" s="113"/>
      <c r="AP325" s="113"/>
      <c r="AQ325" s="113"/>
      <c r="AR325" s="113"/>
      <c r="AS325" s="113"/>
      <c r="AT325" s="113"/>
      <c r="AU325" s="113"/>
      <c r="AV325" s="113"/>
      <c r="AW325" s="113"/>
      <c r="AX325" s="113"/>
      <c r="AY325" s="113"/>
      <c r="AZ325" s="113"/>
      <c r="BA325" s="113"/>
      <c r="BB325" s="113"/>
      <c r="BC325" s="113"/>
      <c r="BD325" s="113"/>
      <c r="BE325" s="113"/>
      <c r="BF325" s="113"/>
      <c r="BG325" s="113"/>
      <c r="BH325" s="113"/>
      <c r="BI325" s="113"/>
      <c r="BJ325" s="113"/>
      <c r="BK325" s="113"/>
      <c r="BL325" s="113"/>
      <c r="BM325" s="113"/>
      <c r="BN325" s="113"/>
      <c r="BO325" s="113"/>
      <c r="BP325" s="113"/>
      <c r="BQ325" s="113"/>
      <c r="BR325" s="113"/>
      <c r="BS325" s="113"/>
      <c r="BT325" s="113"/>
      <c r="BU325" s="113"/>
      <c r="BV325" s="113"/>
      <c r="BW325" s="113"/>
      <c r="BX325" s="113"/>
      <c r="BY325" s="113"/>
      <c r="BZ325" s="113"/>
      <c r="CA325" s="113"/>
      <c r="CB325" s="113"/>
      <c r="CC325" s="113"/>
      <c r="CD325" s="113"/>
      <c r="CE325" s="113"/>
      <c r="CF325" s="113"/>
      <c r="CG325" s="113"/>
      <c r="CH325" s="113"/>
      <c r="CI325" s="113"/>
      <c r="CJ325" s="113"/>
      <c r="CK325" s="113"/>
    </row>
    <row r="326" spans="1:89" s="124" customFormat="1">
      <c r="A326" s="121">
        <f>'PENGGABUNGAN AKTIVITAS'!A325</f>
        <v>323</v>
      </c>
      <c r="B326" s="121" t="str">
        <f>'PENGGABUNGAN AKTIVITAS'!B325</f>
        <v>[6] UP SOOCA KKH</v>
      </c>
      <c r="C326" s="121" t="str">
        <f>'PENGGABUNGAN AKTIVITAS'!C325</f>
        <v>P295</v>
      </c>
      <c r="D326" s="121" t="str">
        <f>'PENGGABUNGAN AKTIVITAS'!D325</f>
        <v>UA6</v>
      </c>
      <c r="E326" s="121">
        <f>'PENGGABUNGAN AKTIVITAS'!E325</f>
        <v>8</v>
      </c>
      <c r="F326" s="121">
        <f>'PENGGABUNGAN AKTIVITAS'!F325</f>
        <v>100</v>
      </c>
      <c r="G326" s="122">
        <f t="shared" si="34"/>
        <v>800</v>
      </c>
      <c r="H326" s="123">
        <f>(G326/$G$381)*'REKAP BTL'!$C$14</f>
        <v>34991274.485867634</v>
      </c>
      <c r="I326" s="121"/>
      <c r="J326" s="121"/>
      <c r="K326" s="121"/>
      <c r="L326" s="121"/>
      <c r="M326" s="121"/>
      <c r="N326" s="121"/>
      <c r="O326" s="121"/>
      <c r="P326" s="121"/>
      <c r="Q326" s="121"/>
      <c r="R326" s="121"/>
      <c r="S326" s="121"/>
      <c r="T326" s="121"/>
      <c r="U326" s="121"/>
      <c r="V326" s="121"/>
      <c r="W326" s="121"/>
      <c r="X326" s="121"/>
      <c r="Y326" s="121"/>
      <c r="Z326" s="121"/>
      <c r="AA326" s="121"/>
      <c r="AB326" s="121"/>
      <c r="AC326" s="121"/>
      <c r="AD326" s="123">
        <f t="shared" si="35"/>
        <v>579719.50082788349</v>
      </c>
      <c r="AE326" s="123">
        <f t="shared" si="36"/>
        <v>579719.50082788349</v>
      </c>
      <c r="AF326" s="123">
        <f t="shared" si="37"/>
        <v>579719.50082788349</v>
      </c>
      <c r="AG326" s="123">
        <f t="shared" si="38"/>
        <v>579719.50082788349</v>
      </c>
      <c r="AH326" s="121"/>
      <c r="AI326" s="121"/>
      <c r="AJ326" s="121"/>
      <c r="AK326" s="121"/>
      <c r="AL326" s="119">
        <f t="shared" si="40"/>
        <v>2318878.0033115339</v>
      </c>
      <c r="AM326" s="119">
        <f t="shared" si="39"/>
        <v>45468.196143363413</v>
      </c>
      <c r="AN326" s="113"/>
      <c r="AO326" s="113"/>
      <c r="AP326" s="113"/>
      <c r="AQ326" s="113"/>
      <c r="AR326" s="113"/>
      <c r="AS326" s="113"/>
      <c r="AT326" s="113"/>
      <c r="AU326" s="113"/>
      <c r="AV326" s="113"/>
      <c r="AW326" s="113"/>
      <c r="AX326" s="113"/>
      <c r="AY326" s="113"/>
      <c r="AZ326" s="113"/>
      <c r="BA326" s="113"/>
      <c r="BB326" s="113"/>
      <c r="BC326" s="113"/>
      <c r="BD326" s="113"/>
      <c r="BE326" s="113"/>
      <c r="BF326" s="113"/>
      <c r="BG326" s="113"/>
      <c r="BH326" s="113"/>
      <c r="BI326" s="113"/>
      <c r="BJ326" s="113"/>
      <c r="BK326" s="113"/>
      <c r="BL326" s="113"/>
      <c r="BM326" s="113"/>
      <c r="BN326" s="113"/>
      <c r="BO326" s="113"/>
      <c r="BP326" s="113"/>
      <c r="BQ326" s="113"/>
      <c r="BR326" s="113"/>
      <c r="BS326" s="113"/>
      <c r="BT326" s="113"/>
      <c r="BU326" s="113"/>
      <c r="BV326" s="113"/>
      <c r="BW326" s="113"/>
      <c r="BX326" s="113"/>
      <c r="BY326" s="113"/>
      <c r="BZ326" s="113"/>
      <c r="CA326" s="113"/>
      <c r="CB326" s="113"/>
      <c r="CC326" s="113"/>
      <c r="CD326" s="113"/>
      <c r="CE326" s="113"/>
      <c r="CF326" s="113"/>
      <c r="CG326" s="113"/>
      <c r="CH326" s="113"/>
      <c r="CI326" s="113"/>
      <c r="CJ326" s="113"/>
      <c r="CK326" s="113"/>
    </row>
    <row r="327" spans="1:89" s="124" customFormat="1">
      <c r="A327" s="121">
        <f>'PENGGABUNGAN AKTIVITAS'!A326</f>
        <v>324</v>
      </c>
      <c r="B327" s="121" t="str">
        <f>'PENGGABUNGAN AKTIVITAS'!B326</f>
        <v>[6] UTS FORENSIK</v>
      </c>
      <c r="C327" s="121" t="str">
        <f>'PENGGABUNGAN AKTIVITAS'!C326</f>
        <v>P296</v>
      </c>
      <c r="D327" s="121" t="str">
        <f>'PENGGABUNGAN AKTIVITAS'!D326</f>
        <v>UA6</v>
      </c>
      <c r="E327" s="121">
        <f>'PENGGABUNGAN AKTIVITAS'!E326</f>
        <v>3</v>
      </c>
      <c r="F327" s="121">
        <f>'PENGGABUNGAN AKTIVITAS'!F326</f>
        <v>195</v>
      </c>
      <c r="G327" s="122">
        <f t="shared" si="34"/>
        <v>585</v>
      </c>
      <c r="H327" s="123">
        <f>(G327/$G$381)*'REKAP BTL'!$C$14</f>
        <v>25587369.467790708</v>
      </c>
      <c r="I327" s="121"/>
      <c r="J327" s="121"/>
      <c r="K327" s="121"/>
      <c r="L327" s="121"/>
      <c r="M327" s="121"/>
      <c r="N327" s="121"/>
      <c r="O327" s="121"/>
      <c r="P327" s="121"/>
      <c r="Q327" s="121"/>
      <c r="R327" s="121"/>
      <c r="S327" s="121"/>
      <c r="T327" s="121"/>
      <c r="U327" s="121"/>
      <c r="V327" s="121"/>
      <c r="W327" s="121"/>
      <c r="X327" s="121"/>
      <c r="Y327" s="121"/>
      <c r="Z327" s="121"/>
      <c r="AA327" s="121"/>
      <c r="AB327" s="121"/>
      <c r="AC327" s="121"/>
      <c r="AD327" s="123">
        <f t="shared" si="35"/>
        <v>423919.88498038985</v>
      </c>
      <c r="AE327" s="123">
        <f t="shared" si="36"/>
        <v>423919.88498038985</v>
      </c>
      <c r="AF327" s="123">
        <f t="shared" si="37"/>
        <v>423919.88498038985</v>
      </c>
      <c r="AG327" s="123">
        <f t="shared" si="38"/>
        <v>423919.88498038985</v>
      </c>
      <c r="AH327" s="121"/>
      <c r="AI327" s="121"/>
      <c r="AJ327" s="121"/>
      <c r="AK327" s="121"/>
      <c r="AL327" s="119">
        <f t="shared" si="40"/>
        <v>1695679.5399215594</v>
      </c>
      <c r="AM327" s="119">
        <f t="shared" si="39"/>
        <v>33248.618429834496</v>
      </c>
      <c r="AN327" s="113"/>
      <c r="AO327" s="113"/>
      <c r="AP327" s="113"/>
      <c r="AQ327" s="113"/>
      <c r="AR327" s="113"/>
      <c r="AS327" s="113"/>
      <c r="AT327" s="113"/>
      <c r="AU327" s="113"/>
      <c r="AV327" s="113"/>
      <c r="AW327" s="113"/>
      <c r="AX327" s="113"/>
      <c r="AY327" s="113"/>
      <c r="AZ327" s="113"/>
      <c r="BA327" s="113"/>
      <c r="BB327" s="113"/>
      <c r="BC327" s="113"/>
      <c r="BD327" s="113"/>
      <c r="BE327" s="113"/>
      <c r="BF327" s="113"/>
      <c r="BG327" s="113"/>
      <c r="BH327" s="113"/>
      <c r="BI327" s="113"/>
      <c r="BJ327" s="113"/>
      <c r="BK327" s="113"/>
      <c r="BL327" s="113"/>
      <c r="BM327" s="113"/>
      <c r="BN327" s="113"/>
      <c r="BO327" s="113"/>
      <c r="BP327" s="113"/>
      <c r="BQ327" s="113"/>
      <c r="BR327" s="113"/>
      <c r="BS327" s="113"/>
      <c r="BT327" s="113"/>
      <c r="BU327" s="113"/>
      <c r="BV327" s="113"/>
      <c r="BW327" s="113"/>
      <c r="BX327" s="113"/>
      <c r="BY327" s="113"/>
      <c r="BZ327" s="113"/>
      <c r="CA327" s="113"/>
      <c r="CB327" s="113"/>
      <c r="CC327" s="113"/>
      <c r="CD327" s="113"/>
      <c r="CE327" s="113"/>
      <c r="CF327" s="113"/>
      <c r="CG327" s="113"/>
      <c r="CH327" s="113"/>
      <c r="CI327" s="113"/>
      <c r="CJ327" s="113"/>
      <c r="CK327" s="113"/>
    </row>
    <row r="328" spans="1:89" s="124" customFormat="1">
      <c r="A328" s="121">
        <f>'PENGGABUNGAN AKTIVITAS'!A327</f>
        <v>325</v>
      </c>
      <c r="B328" s="121" t="str">
        <f>'PENGGABUNGAN AKTIVITAS'!B327</f>
        <v>[6] UAS FORENSIK</v>
      </c>
      <c r="C328" s="121" t="str">
        <f>'PENGGABUNGAN AKTIVITAS'!C327</f>
        <v>P297</v>
      </c>
      <c r="D328" s="121" t="str">
        <f>'PENGGABUNGAN AKTIVITAS'!D327</f>
        <v>UA6</v>
      </c>
      <c r="E328" s="121">
        <f>'PENGGABUNGAN AKTIVITAS'!E327</f>
        <v>3</v>
      </c>
      <c r="F328" s="121">
        <f>'PENGGABUNGAN AKTIVITAS'!F327</f>
        <v>195</v>
      </c>
      <c r="G328" s="122">
        <f t="shared" si="34"/>
        <v>585</v>
      </c>
      <c r="H328" s="123">
        <f>(G328/$G$381)*'REKAP BTL'!$C$14</f>
        <v>25587369.467790708</v>
      </c>
      <c r="I328" s="121"/>
      <c r="J328" s="121"/>
      <c r="K328" s="121"/>
      <c r="L328" s="121"/>
      <c r="M328" s="121"/>
      <c r="N328" s="121"/>
      <c r="O328" s="121"/>
      <c r="P328" s="121"/>
      <c r="Q328" s="121"/>
      <c r="R328" s="121"/>
      <c r="S328" s="121"/>
      <c r="T328" s="121"/>
      <c r="U328" s="121"/>
      <c r="V328" s="121"/>
      <c r="W328" s="121"/>
      <c r="X328" s="121"/>
      <c r="Y328" s="121"/>
      <c r="Z328" s="121"/>
      <c r="AA328" s="121"/>
      <c r="AB328" s="121"/>
      <c r="AC328" s="121"/>
      <c r="AD328" s="123">
        <f t="shared" si="35"/>
        <v>423919.88498038985</v>
      </c>
      <c r="AE328" s="123">
        <f t="shared" si="36"/>
        <v>423919.88498038985</v>
      </c>
      <c r="AF328" s="123">
        <f t="shared" si="37"/>
        <v>423919.88498038985</v>
      </c>
      <c r="AG328" s="123">
        <f t="shared" si="38"/>
        <v>423919.88498038985</v>
      </c>
      <c r="AH328" s="121"/>
      <c r="AI328" s="121"/>
      <c r="AJ328" s="121"/>
      <c r="AK328" s="121"/>
      <c r="AL328" s="119">
        <f t="shared" si="40"/>
        <v>1695679.5399215594</v>
      </c>
      <c r="AM328" s="119">
        <f t="shared" si="39"/>
        <v>33248.618429834496</v>
      </c>
      <c r="AN328" s="113"/>
      <c r="AO328" s="113"/>
      <c r="AP328" s="113"/>
      <c r="AQ328" s="113"/>
      <c r="AR328" s="113"/>
      <c r="AS328" s="113"/>
      <c r="AT328" s="113"/>
      <c r="AU328" s="113"/>
      <c r="AV328" s="113"/>
      <c r="AW328" s="113"/>
      <c r="AX328" s="113"/>
      <c r="AY328" s="113"/>
      <c r="AZ328" s="113"/>
      <c r="BA328" s="113"/>
      <c r="BB328" s="113"/>
      <c r="BC328" s="113"/>
      <c r="BD328" s="113"/>
      <c r="BE328" s="113"/>
      <c r="BF328" s="113"/>
      <c r="BG328" s="113"/>
      <c r="BH328" s="113"/>
      <c r="BI328" s="113"/>
      <c r="BJ328" s="113"/>
      <c r="BK328" s="113"/>
      <c r="BL328" s="113"/>
      <c r="BM328" s="113"/>
      <c r="BN328" s="113"/>
      <c r="BO328" s="113"/>
      <c r="BP328" s="113"/>
      <c r="BQ328" s="113"/>
      <c r="BR328" s="113"/>
      <c r="BS328" s="113"/>
      <c r="BT328" s="113"/>
      <c r="BU328" s="113"/>
      <c r="BV328" s="113"/>
      <c r="BW328" s="113"/>
      <c r="BX328" s="113"/>
      <c r="BY328" s="113"/>
      <c r="BZ328" s="113"/>
      <c r="CA328" s="113"/>
      <c r="CB328" s="113"/>
      <c r="CC328" s="113"/>
      <c r="CD328" s="113"/>
      <c r="CE328" s="113"/>
      <c r="CF328" s="113"/>
      <c r="CG328" s="113"/>
      <c r="CH328" s="113"/>
      <c r="CI328" s="113"/>
      <c r="CJ328" s="113"/>
      <c r="CK328" s="113"/>
    </row>
    <row r="329" spans="1:89" s="124" customFormat="1">
      <c r="A329" s="121">
        <f>'PENGGABUNGAN AKTIVITAS'!A328</f>
        <v>326</v>
      </c>
      <c r="B329" s="121" t="str">
        <f>'PENGGABUNGAN AKTIVITAS'!B328</f>
        <v>[6] Ujian Praktikum Histologi</v>
      </c>
      <c r="C329" s="121" t="str">
        <f>'PENGGABUNGAN AKTIVITAS'!C328</f>
        <v>P298</v>
      </c>
      <c r="D329" s="121" t="str">
        <f>'PENGGABUNGAN AKTIVITAS'!D328</f>
        <v>UA6</v>
      </c>
      <c r="E329" s="121">
        <f>'PENGGABUNGAN AKTIVITAS'!E328</f>
        <v>3</v>
      </c>
      <c r="F329" s="121">
        <f>'PENGGABUNGAN AKTIVITAS'!F328</f>
        <v>195</v>
      </c>
      <c r="G329" s="122">
        <f t="shared" si="34"/>
        <v>585</v>
      </c>
      <c r="H329" s="123">
        <f>(G329/$G$381)*'REKAP BTL'!$C$14</f>
        <v>25587369.467790708</v>
      </c>
      <c r="I329" s="121"/>
      <c r="J329" s="121"/>
      <c r="K329" s="121"/>
      <c r="L329" s="121"/>
      <c r="M329" s="121"/>
      <c r="N329" s="121"/>
      <c r="O329" s="121"/>
      <c r="P329" s="121"/>
      <c r="Q329" s="121"/>
      <c r="R329" s="121"/>
      <c r="S329" s="121"/>
      <c r="T329" s="121"/>
      <c r="U329" s="121"/>
      <c r="V329" s="121"/>
      <c r="W329" s="121"/>
      <c r="X329" s="121"/>
      <c r="Y329" s="121"/>
      <c r="Z329" s="121"/>
      <c r="AA329" s="121"/>
      <c r="AB329" s="121"/>
      <c r="AC329" s="121"/>
      <c r="AD329" s="123">
        <f t="shared" si="35"/>
        <v>423919.88498038985</v>
      </c>
      <c r="AE329" s="123">
        <f t="shared" si="36"/>
        <v>423919.88498038985</v>
      </c>
      <c r="AF329" s="123">
        <f t="shared" si="37"/>
        <v>423919.88498038985</v>
      </c>
      <c r="AG329" s="123">
        <f t="shared" si="38"/>
        <v>423919.88498038985</v>
      </c>
      <c r="AH329" s="121"/>
      <c r="AI329" s="121"/>
      <c r="AJ329" s="121"/>
      <c r="AK329" s="121"/>
      <c r="AL329" s="119">
        <f t="shared" si="40"/>
        <v>1695679.5399215594</v>
      </c>
      <c r="AM329" s="119">
        <f t="shared" si="39"/>
        <v>33248.618429834496</v>
      </c>
      <c r="AN329" s="113"/>
      <c r="AO329" s="113"/>
      <c r="AP329" s="113"/>
      <c r="AQ329" s="113"/>
      <c r="AR329" s="113"/>
      <c r="AS329" s="113"/>
      <c r="AT329" s="113"/>
      <c r="AU329" s="113"/>
      <c r="AV329" s="113"/>
      <c r="AW329" s="113"/>
      <c r="AX329" s="113"/>
      <c r="AY329" s="113"/>
      <c r="AZ329" s="113"/>
      <c r="BA329" s="113"/>
      <c r="BB329" s="113"/>
      <c r="BC329" s="113"/>
      <c r="BD329" s="113"/>
      <c r="BE329" s="113"/>
      <c r="BF329" s="113"/>
      <c r="BG329" s="113"/>
      <c r="BH329" s="113"/>
      <c r="BI329" s="113"/>
      <c r="BJ329" s="113"/>
      <c r="BK329" s="113"/>
      <c r="BL329" s="113"/>
      <c r="BM329" s="113"/>
      <c r="BN329" s="113"/>
      <c r="BO329" s="113"/>
      <c r="BP329" s="113"/>
      <c r="BQ329" s="113"/>
      <c r="BR329" s="113"/>
      <c r="BS329" s="113"/>
      <c r="BT329" s="113"/>
      <c r="BU329" s="113"/>
      <c r="BV329" s="113"/>
      <c r="BW329" s="113"/>
      <c r="BX329" s="113"/>
      <c r="BY329" s="113"/>
      <c r="BZ329" s="113"/>
      <c r="CA329" s="113"/>
      <c r="CB329" s="113"/>
      <c r="CC329" s="113"/>
      <c r="CD329" s="113"/>
      <c r="CE329" s="113"/>
      <c r="CF329" s="113"/>
      <c r="CG329" s="113"/>
      <c r="CH329" s="113"/>
      <c r="CI329" s="113"/>
      <c r="CJ329" s="113"/>
      <c r="CK329" s="113"/>
    </row>
    <row r="330" spans="1:89" s="124" customFormat="1">
      <c r="A330" s="121">
        <f>'PENGGABUNGAN AKTIVITAS'!A329</f>
        <v>327</v>
      </c>
      <c r="B330" s="121" t="str">
        <f>'PENGGABUNGAN AKTIVITAS'!B329</f>
        <v>[6] Ujian Praktikum PA</v>
      </c>
      <c r="C330" s="121" t="str">
        <f>'PENGGABUNGAN AKTIVITAS'!C329</f>
        <v>P299</v>
      </c>
      <c r="D330" s="121" t="str">
        <f>'PENGGABUNGAN AKTIVITAS'!D329</f>
        <v>UA6</v>
      </c>
      <c r="E330" s="121">
        <f>'PENGGABUNGAN AKTIVITAS'!E329</f>
        <v>3</v>
      </c>
      <c r="F330" s="121">
        <f>'PENGGABUNGAN AKTIVITAS'!F329</f>
        <v>195</v>
      </c>
      <c r="G330" s="122">
        <f t="shared" si="34"/>
        <v>585</v>
      </c>
      <c r="H330" s="123">
        <f>(G330/$G$381)*'REKAP BTL'!$C$14</f>
        <v>25587369.467790708</v>
      </c>
      <c r="I330" s="121"/>
      <c r="J330" s="121"/>
      <c r="K330" s="121"/>
      <c r="L330" s="121"/>
      <c r="M330" s="121"/>
      <c r="N330" s="121"/>
      <c r="O330" s="121"/>
      <c r="P330" s="121"/>
      <c r="Q330" s="121"/>
      <c r="R330" s="121"/>
      <c r="S330" s="121"/>
      <c r="T330" s="121"/>
      <c r="U330" s="121"/>
      <c r="V330" s="121"/>
      <c r="W330" s="121"/>
      <c r="X330" s="121"/>
      <c r="Y330" s="121"/>
      <c r="Z330" s="121"/>
      <c r="AA330" s="121"/>
      <c r="AB330" s="121"/>
      <c r="AC330" s="121"/>
      <c r="AD330" s="123">
        <f t="shared" si="35"/>
        <v>423919.88498038985</v>
      </c>
      <c r="AE330" s="123">
        <f t="shared" si="36"/>
        <v>423919.88498038985</v>
      </c>
      <c r="AF330" s="123">
        <f t="shared" si="37"/>
        <v>423919.88498038985</v>
      </c>
      <c r="AG330" s="123">
        <f t="shared" si="38"/>
        <v>423919.88498038985</v>
      </c>
      <c r="AH330" s="121"/>
      <c r="AI330" s="121"/>
      <c r="AJ330" s="121"/>
      <c r="AK330" s="121"/>
      <c r="AL330" s="119">
        <f t="shared" si="40"/>
        <v>1695679.5399215594</v>
      </c>
      <c r="AM330" s="119">
        <f t="shared" si="39"/>
        <v>33248.618429834496</v>
      </c>
      <c r="AN330" s="113"/>
      <c r="AO330" s="113"/>
      <c r="AP330" s="113"/>
      <c r="AQ330" s="113"/>
      <c r="AR330" s="113"/>
      <c r="AS330" s="113"/>
      <c r="AT330" s="113"/>
      <c r="AU330" s="113"/>
      <c r="AV330" s="113"/>
      <c r="AW330" s="113"/>
      <c r="AX330" s="113"/>
      <c r="AY330" s="113"/>
      <c r="AZ330" s="113"/>
      <c r="BA330" s="113"/>
      <c r="BB330" s="113"/>
      <c r="BC330" s="113"/>
      <c r="BD330" s="113"/>
      <c r="BE330" s="113"/>
      <c r="BF330" s="113"/>
      <c r="BG330" s="113"/>
      <c r="BH330" s="113"/>
      <c r="BI330" s="113"/>
      <c r="BJ330" s="113"/>
      <c r="BK330" s="113"/>
      <c r="BL330" s="113"/>
      <c r="BM330" s="113"/>
      <c r="BN330" s="113"/>
      <c r="BO330" s="113"/>
      <c r="BP330" s="113"/>
      <c r="BQ330" s="113"/>
      <c r="BR330" s="113"/>
      <c r="BS330" s="113"/>
      <c r="BT330" s="113"/>
      <c r="BU330" s="113"/>
      <c r="BV330" s="113"/>
      <c r="BW330" s="113"/>
      <c r="BX330" s="113"/>
      <c r="BY330" s="113"/>
      <c r="BZ330" s="113"/>
      <c r="CA330" s="113"/>
      <c r="CB330" s="113"/>
      <c r="CC330" s="113"/>
      <c r="CD330" s="113"/>
      <c r="CE330" s="113"/>
      <c r="CF330" s="113"/>
      <c r="CG330" s="113"/>
      <c r="CH330" s="113"/>
      <c r="CI330" s="113"/>
      <c r="CJ330" s="113"/>
      <c r="CK330" s="113"/>
    </row>
    <row r="331" spans="1:89" s="124" customFormat="1">
      <c r="A331" s="121">
        <f>'PENGGABUNGAN AKTIVITAS'!A330</f>
        <v>328</v>
      </c>
      <c r="B331" s="121" t="str">
        <f>'PENGGABUNGAN AKTIVITAS'!B330</f>
        <v>[6] Ujian Tramed</v>
      </c>
      <c r="C331" s="121" t="str">
        <f>'PENGGABUNGAN AKTIVITAS'!C330</f>
        <v>P300</v>
      </c>
      <c r="D331" s="121" t="str">
        <f>'PENGGABUNGAN AKTIVITAS'!D330</f>
        <v>UA6</v>
      </c>
      <c r="E331" s="121">
        <f>'PENGGABUNGAN AKTIVITAS'!E330</f>
        <v>8</v>
      </c>
      <c r="F331" s="121">
        <f>'PENGGABUNGAN AKTIVITAS'!F330</f>
        <v>195</v>
      </c>
      <c r="G331" s="122">
        <f t="shared" si="34"/>
        <v>1560</v>
      </c>
      <c r="H331" s="123">
        <f>(G331/$G$381)*'REKAP BTL'!$C$14</f>
        <v>68232985.247441888</v>
      </c>
      <c r="I331" s="121"/>
      <c r="J331" s="121"/>
      <c r="K331" s="121"/>
      <c r="L331" s="121"/>
      <c r="M331" s="121"/>
      <c r="N331" s="121"/>
      <c r="O331" s="121"/>
      <c r="P331" s="121"/>
      <c r="Q331" s="121"/>
      <c r="R331" s="121"/>
      <c r="S331" s="121"/>
      <c r="T331" s="121"/>
      <c r="U331" s="121"/>
      <c r="V331" s="121"/>
      <c r="W331" s="121"/>
      <c r="X331" s="121"/>
      <c r="Y331" s="121"/>
      <c r="Z331" s="121"/>
      <c r="AA331" s="121"/>
      <c r="AB331" s="121"/>
      <c r="AC331" s="121"/>
      <c r="AD331" s="123">
        <f t="shared" si="35"/>
        <v>1130453.0266143729</v>
      </c>
      <c r="AE331" s="123">
        <f t="shared" si="36"/>
        <v>1130453.0266143729</v>
      </c>
      <c r="AF331" s="123">
        <f t="shared" si="37"/>
        <v>1130453.0266143729</v>
      </c>
      <c r="AG331" s="123">
        <f t="shared" si="38"/>
        <v>1130453.0266143729</v>
      </c>
      <c r="AH331" s="121"/>
      <c r="AI331" s="121"/>
      <c r="AJ331" s="121"/>
      <c r="AK331" s="121"/>
      <c r="AL331" s="119">
        <f t="shared" si="40"/>
        <v>4521812.1064574914</v>
      </c>
      <c r="AM331" s="119">
        <f t="shared" si="39"/>
        <v>88662.982479558661</v>
      </c>
      <c r="AN331" s="113"/>
      <c r="AO331" s="113"/>
      <c r="AP331" s="113"/>
      <c r="AQ331" s="113"/>
      <c r="AR331" s="113"/>
      <c r="AS331" s="113"/>
      <c r="AT331" s="113"/>
      <c r="AU331" s="113"/>
      <c r="AV331" s="113"/>
      <c r="AW331" s="113"/>
      <c r="AX331" s="113"/>
      <c r="AY331" s="113"/>
      <c r="AZ331" s="113"/>
      <c r="BA331" s="113"/>
      <c r="BB331" s="113"/>
      <c r="BC331" s="113"/>
      <c r="BD331" s="113"/>
      <c r="BE331" s="113"/>
      <c r="BF331" s="113"/>
      <c r="BG331" s="113"/>
      <c r="BH331" s="113"/>
      <c r="BI331" s="113"/>
      <c r="BJ331" s="113"/>
      <c r="BK331" s="113"/>
      <c r="BL331" s="113"/>
      <c r="BM331" s="113"/>
      <c r="BN331" s="113"/>
      <c r="BO331" s="113"/>
      <c r="BP331" s="113"/>
      <c r="BQ331" s="113"/>
      <c r="BR331" s="113"/>
      <c r="BS331" s="113"/>
      <c r="BT331" s="113"/>
      <c r="BU331" s="113"/>
      <c r="BV331" s="113"/>
      <c r="BW331" s="113"/>
      <c r="BX331" s="113"/>
      <c r="BY331" s="113"/>
      <c r="BZ331" s="113"/>
      <c r="CA331" s="113"/>
      <c r="CB331" s="113"/>
      <c r="CC331" s="113"/>
      <c r="CD331" s="113"/>
      <c r="CE331" s="113"/>
      <c r="CF331" s="113"/>
      <c r="CG331" s="113"/>
      <c r="CH331" s="113"/>
      <c r="CI331" s="113"/>
      <c r="CJ331" s="113"/>
      <c r="CK331" s="113"/>
    </row>
    <row r="332" spans="1:89" s="124" customFormat="1">
      <c r="A332" s="121">
        <f>'PENGGABUNGAN AKTIVITAS'!A331</f>
        <v>329</v>
      </c>
      <c r="B332" s="121" t="str">
        <f>'PENGGABUNGAN AKTIVITAS'!B331</f>
        <v>[6] UP Tramed</v>
      </c>
      <c r="C332" s="121" t="str">
        <f>'PENGGABUNGAN AKTIVITAS'!C331</f>
        <v>P301</v>
      </c>
      <c r="D332" s="121" t="str">
        <f>'PENGGABUNGAN AKTIVITAS'!D331</f>
        <v>UA6</v>
      </c>
      <c r="E332" s="121">
        <f>'PENGGABUNGAN AKTIVITAS'!E331</f>
        <v>8</v>
      </c>
      <c r="F332" s="121">
        <f>'PENGGABUNGAN AKTIVITAS'!F331</f>
        <v>100</v>
      </c>
      <c r="G332" s="122">
        <f t="shared" si="34"/>
        <v>800</v>
      </c>
      <c r="H332" s="123">
        <f>(G332/$G$381)*'REKAP BTL'!$C$14</f>
        <v>34991274.485867634</v>
      </c>
      <c r="I332" s="121"/>
      <c r="J332" s="121"/>
      <c r="K332" s="121"/>
      <c r="L332" s="121"/>
      <c r="M332" s="121"/>
      <c r="N332" s="121"/>
      <c r="O332" s="121"/>
      <c r="P332" s="121"/>
      <c r="Q332" s="121"/>
      <c r="R332" s="121"/>
      <c r="S332" s="121"/>
      <c r="T332" s="121"/>
      <c r="U332" s="121"/>
      <c r="V332" s="121"/>
      <c r="W332" s="121"/>
      <c r="X332" s="121"/>
      <c r="Y332" s="121"/>
      <c r="Z332" s="121"/>
      <c r="AA332" s="121"/>
      <c r="AB332" s="121"/>
      <c r="AC332" s="121"/>
      <c r="AD332" s="123">
        <f t="shared" si="35"/>
        <v>579719.50082788349</v>
      </c>
      <c r="AE332" s="123">
        <f t="shared" si="36"/>
        <v>579719.50082788349</v>
      </c>
      <c r="AF332" s="123">
        <f t="shared" si="37"/>
        <v>579719.50082788349</v>
      </c>
      <c r="AG332" s="123">
        <f t="shared" si="38"/>
        <v>579719.50082788349</v>
      </c>
      <c r="AH332" s="121"/>
      <c r="AI332" s="121"/>
      <c r="AJ332" s="121"/>
      <c r="AK332" s="121"/>
      <c r="AL332" s="119">
        <f t="shared" si="40"/>
        <v>2318878.0033115339</v>
      </c>
      <c r="AM332" s="119">
        <f t="shared" si="39"/>
        <v>45468.196143363413</v>
      </c>
      <c r="AN332" s="113"/>
      <c r="AO332" s="113"/>
      <c r="AP332" s="113"/>
      <c r="AQ332" s="113"/>
      <c r="AR332" s="113"/>
      <c r="AS332" s="113"/>
      <c r="AT332" s="113"/>
      <c r="AU332" s="113"/>
      <c r="AV332" s="113"/>
      <c r="AW332" s="113"/>
      <c r="AX332" s="113"/>
      <c r="AY332" s="113"/>
      <c r="AZ332" s="113"/>
      <c r="BA332" s="113"/>
      <c r="BB332" s="113"/>
      <c r="BC332" s="113"/>
      <c r="BD332" s="113"/>
      <c r="BE332" s="113"/>
      <c r="BF332" s="113"/>
      <c r="BG332" s="113"/>
      <c r="BH332" s="113"/>
      <c r="BI332" s="113"/>
      <c r="BJ332" s="113"/>
      <c r="BK332" s="113"/>
      <c r="BL332" s="113"/>
      <c r="BM332" s="113"/>
      <c r="BN332" s="113"/>
      <c r="BO332" s="113"/>
      <c r="BP332" s="113"/>
      <c r="BQ332" s="113"/>
      <c r="BR332" s="113"/>
      <c r="BS332" s="113"/>
      <c r="BT332" s="113"/>
      <c r="BU332" s="113"/>
      <c r="BV332" s="113"/>
      <c r="BW332" s="113"/>
      <c r="BX332" s="113"/>
      <c r="BY332" s="113"/>
      <c r="BZ332" s="113"/>
      <c r="CA332" s="113"/>
      <c r="CB332" s="113"/>
      <c r="CC332" s="113"/>
      <c r="CD332" s="113"/>
      <c r="CE332" s="113"/>
      <c r="CF332" s="113"/>
      <c r="CG332" s="113"/>
      <c r="CH332" s="113"/>
      <c r="CI332" s="113"/>
      <c r="CJ332" s="113"/>
      <c r="CK332" s="113"/>
    </row>
    <row r="333" spans="1:89" s="144" customFormat="1">
      <c r="A333" s="141">
        <f>'PENGGABUNGAN AKTIVITAS'!A332</f>
        <v>330</v>
      </c>
      <c r="B333" s="141" t="str">
        <f>'PENGGABUNGAN AKTIVITAS'!B332</f>
        <v>[7] Tutor Tropmed Case 1</v>
      </c>
      <c r="C333" s="141" t="str">
        <f>'PENGGABUNGAN AKTIVITAS'!C332</f>
        <v>P302</v>
      </c>
      <c r="D333" s="141" t="str">
        <f>'PENGGABUNGAN AKTIVITAS'!D332</f>
        <v>UA7</v>
      </c>
      <c r="E333" s="141">
        <f>'PENGGABUNGAN AKTIVITAS'!E332</f>
        <v>9</v>
      </c>
      <c r="F333" s="141">
        <f>'PENGGABUNGAN AKTIVITAS'!F332</f>
        <v>0</v>
      </c>
      <c r="G333" s="142">
        <f t="shared" si="34"/>
        <v>0</v>
      </c>
      <c r="H333" s="143">
        <f>(G333/$G$381)*'REKAP BTL'!$C$14</f>
        <v>0</v>
      </c>
      <c r="I333" s="141"/>
      <c r="J333" s="141"/>
      <c r="K333" s="141"/>
      <c r="L333" s="141"/>
      <c r="M333" s="141"/>
      <c r="N333" s="141"/>
      <c r="O333" s="141"/>
      <c r="P333" s="141"/>
      <c r="Q333" s="141"/>
      <c r="R333" s="141"/>
      <c r="S333" s="141"/>
      <c r="T333" s="141"/>
      <c r="U333" s="141"/>
      <c r="V333" s="141"/>
      <c r="W333" s="141"/>
      <c r="X333" s="141"/>
      <c r="Y333" s="141"/>
      <c r="Z333" s="141"/>
      <c r="AA333" s="141"/>
      <c r="AB333" s="141"/>
      <c r="AC333" s="141"/>
      <c r="AD333" s="141"/>
      <c r="AE333" s="141"/>
      <c r="AF333" s="141"/>
      <c r="AG333" s="141"/>
      <c r="AH333" s="143">
        <f>(G333/$G$388)*$H$28</f>
        <v>0</v>
      </c>
      <c r="AI333" s="143">
        <f>(G333/$G$388)*$H$29</f>
        <v>0</v>
      </c>
      <c r="AJ333" s="143">
        <f>(G333/$G$388)*$H$30</f>
        <v>0</v>
      </c>
      <c r="AK333" s="143">
        <f>(G333/$G$388)*$H$31</f>
        <v>0</v>
      </c>
      <c r="AL333" s="119">
        <f t="shared" si="40"/>
        <v>0</v>
      </c>
      <c r="AM333" s="119">
        <f>AL333/COUNT($AL$333:$AL$380)</f>
        <v>0</v>
      </c>
      <c r="AN333" s="113"/>
      <c r="AO333" s="113"/>
      <c r="AP333" s="113"/>
      <c r="AQ333" s="113"/>
      <c r="AR333" s="113"/>
      <c r="AS333" s="113"/>
      <c r="AT333" s="113"/>
      <c r="AU333" s="113"/>
      <c r="AV333" s="113"/>
      <c r="AW333" s="113"/>
      <c r="AX333" s="113"/>
      <c r="AY333" s="113"/>
      <c r="AZ333" s="113"/>
      <c r="BA333" s="113"/>
      <c r="BB333" s="113"/>
      <c r="BC333" s="113"/>
      <c r="BD333" s="113"/>
      <c r="BE333" s="113"/>
      <c r="BF333" s="113"/>
      <c r="BG333" s="113"/>
      <c r="BH333" s="113"/>
      <c r="BI333" s="113"/>
      <c r="BJ333" s="113"/>
      <c r="BK333" s="113"/>
      <c r="BL333" s="113"/>
      <c r="BM333" s="113"/>
      <c r="BN333" s="113"/>
      <c r="BO333" s="113"/>
      <c r="BP333" s="113"/>
      <c r="BQ333" s="113"/>
      <c r="BR333" s="113"/>
      <c r="BS333" s="113"/>
      <c r="BT333" s="113"/>
      <c r="BU333" s="113"/>
      <c r="BV333" s="113"/>
      <c r="BW333" s="113"/>
      <c r="BX333" s="113"/>
      <c r="BY333" s="113"/>
      <c r="BZ333" s="113"/>
      <c r="CA333" s="113"/>
      <c r="CB333" s="113"/>
      <c r="CC333" s="113"/>
      <c r="CD333" s="113"/>
      <c r="CE333" s="113"/>
      <c r="CF333" s="113"/>
      <c r="CG333" s="113"/>
      <c r="CH333" s="113"/>
      <c r="CI333" s="113"/>
      <c r="CJ333" s="113"/>
      <c r="CK333" s="113"/>
    </row>
    <row r="334" spans="1:89" s="144" customFormat="1">
      <c r="A334" s="141">
        <f>'PENGGABUNGAN AKTIVITAS'!A333</f>
        <v>331</v>
      </c>
      <c r="B334" s="141" t="str">
        <f>'PENGGABUNGAN AKTIVITAS'!B333</f>
        <v>[7] Tutor Tropmed Case 2</v>
      </c>
      <c r="C334" s="141" t="str">
        <f>'PENGGABUNGAN AKTIVITAS'!C333</f>
        <v>P303</v>
      </c>
      <c r="D334" s="141" t="str">
        <f>'PENGGABUNGAN AKTIVITAS'!D333</f>
        <v>UA7</v>
      </c>
      <c r="E334" s="141">
        <f>'PENGGABUNGAN AKTIVITAS'!E333</f>
        <v>9</v>
      </c>
      <c r="F334" s="141">
        <f>'PENGGABUNGAN AKTIVITAS'!F333</f>
        <v>0</v>
      </c>
      <c r="G334" s="142">
        <f t="shared" si="34"/>
        <v>0</v>
      </c>
      <c r="H334" s="143">
        <f>(G334/$G$381)*'REKAP BTL'!$C$14</f>
        <v>0</v>
      </c>
      <c r="I334" s="141"/>
      <c r="J334" s="141"/>
      <c r="K334" s="141"/>
      <c r="L334" s="141"/>
      <c r="M334" s="141"/>
      <c r="N334" s="141"/>
      <c r="O334" s="141"/>
      <c r="P334" s="141"/>
      <c r="Q334" s="141"/>
      <c r="R334" s="141"/>
      <c r="S334" s="141"/>
      <c r="T334" s="141"/>
      <c r="U334" s="141"/>
      <c r="V334" s="141"/>
      <c r="W334" s="141"/>
      <c r="X334" s="141"/>
      <c r="Y334" s="141"/>
      <c r="Z334" s="141"/>
      <c r="AA334" s="141"/>
      <c r="AB334" s="141"/>
      <c r="AC334" s="141"/>
      <c r="AD334" s="141"/>
      <c r="AE334" s="141"/>
      <c r="AF334" s="141"/>
      <c r="AG334" s="141"/>
      <c r="AH334" s="143">
        <f t="shared" ref="AH334:AH380" si="41">(G334/$G$388)*$H$28</f>
        <v>0</v>
      </c>
      <c r="AI334" s="143">
        <f t="shared" ref="AI334:AI380" si="42">(G334/$G$388)*$H$29</f>
        <v>0</v>
      </c>
      <c r="AJ334" s="143">
        <f t="shared" ref="AJ334:AJ380" si="43">(G334/$G$388)*$H$30</f>
        <v>0</v>
      </c>
      <c r="AK334" s="143">
        <f t="shared" ref="AK334:AK380" si="44">(G334/$G$388)*$H$31</f>
        <v>0</v>
      </c>
      <c r="AL334" s="119">
        <f t="shared" si="40"/>
        <v>0</v>
      </c>
      <c r="AM334" s="119">
        <f t="shared" ref="AM334:AM380" si="45">AL334/COUNT($AL$333:$AL$380)</f>
        <v>0</v>
      </c>
      <c r="AN334" s="113"/>
      <c r="AO334" s="113"/>
      <c r="AP334" s="113"/>
      <c r="AQ334" s="113"/>
      <c r="AR334" s="113"/>
      <c r="AS334" s="113"/>
      <c r="AT334" s="113"/>
      <c r="AU334" s="113"/>
      <c r="AV334" s="113"/>
      <c r="AW334" s="113"/>
      <c r="AX334" s="113"/>
      <c r="AY334" s="113"/>
      <c r="AZ334" s="113"/>
      <c r="BA334" s="113"/>
      <c r="BB334" s="113"/>
      <c r="BC334" s="113"/>
      <c r="BD334" s="113"/>
      <c r="BE334" s="113"/>
      <c r="BF334" s="113"/>
      <c r="BG334" s="113"/>
      <c r="BH334" s="113"/>
      <c r="BI334" s="113"/>
      <c r="BJ334" s="113"/>
      <c r="BK334" s="113"/>
      <c r="BL334" s="113"/>
      <c r="BM334" s="113"/>
      <c r="BN334" s="113"/>
      <c r="BO334" s="113"/>
      <c r="BP334" s="113"/>
      <c r="BQ334" s="113"/>
      <c r="BR334" s="113"/>
      <c r="BS334" s="113"/>
      <c r="BT334" s="113"/>
      <c r="BU334" s="113"/>
      <c r="BV334" s="113"/>
      <c r="BW334" s="113"/>
      <c r="BX334" s="113"/>
      <c r="BY334" s="113"/>
      <c r="BZ334" s="113"/>
      <c r="CA334" s="113"/>
      <c r="CB334" s="113"/>
      <c r="CC334" s="113"/>
      <c r="CD334" s="113"/>
      <c r="CE334" s="113"/>
      <c r="CF334" s="113"/>
      <c r="CG334" s="113"/>
      <c r="CH334" s="113"/>
      <c r="CI334" s="113"/>
      <c r="CJ334" s="113"/>
      <c r="CK334" s="113"/>
    </row>
    <row r="335" spans="1:89" s="144" customFormat="1">
      <c r="A335" s="141">
        <f>'PENGGABUNGAN AKTIVITAS'!A334</f>
        <v>332</v>
      </c>
      <c r="B335" s="141" t="str">
        <f>'PENGGABUNGAN AKTIVITAS'!B334</f>
        <v>[7] Tutor Tropmed Case 3</v>
      </c>
      <c r="C335" s="141" t="str">
        <f>'PENGGABUNGAN AKTIVITAS'!C334</f>
        <v>P304</v>
      </c>
      <c r="D335" s="141" t="str">
        <f>'PENGGABUNGAN AKTIVITAS'!D334</f>
        <v>UA7</v>
      </c>
      <c r="E335" s="141">
        <f>'PENGGABUNGAN AKTIVITAS'!E334</f>
        <v>9</v>
      </c>
      <c r="F335" s="141">
        <f>'PENGGABUNGAN AKTIVITAS'!F334</f>
        <v>0</v>
      </c>
      <c r="G335" s="142">
        <f t="shared" si="34"/>
        <v>0</v>
      </c>
      <c r="H335" s="143">
        <f>(G335/$G$381)*'REKAP BTL'!$C$14</f>
        <v>0</v>
      </c>
      <c r="I335" s="141"/>
      <c r="J335" s="141"/>
      <c r="K335" s="141"/>
      <c r="L335" s="141"/>
      <c r="M335" s="141"/>
      <c r="N335" s="141"/>
      <c r="O335" s="141"/>
      <c r="P335" s="141"/>
      <c r="Q335" s="141"/>
      <c r="R335" s="141"/>
      <c r="S335" s="141"/>
      <c r="T335" s="141"/>
      <c r="U335" s="141"/>
      <c r="V335" s="141"/>
      <c r="W335" s="141"/>
      <c r="X335" s="141"/>
      <c r="Y335" s="141"/>
      <c r="Z335" s="141"/>
      <c r="AA335" s="141"/>
      <c r="AB335" s="141"/>
      <c r="AC335" s="141"/>
      <c r="AD335" s="141"/>
      <c r="AE335" s="141"/>
      <c r="AF335" s="141"/>
      <c r="AG335" s="141"/>
      <c r="AH335" s="143">
        <f t="shared" si="41"/>
        <v>0</v>
      </c>
      <c r="AI335" s="143">
        <f t="shared" si="42"/>
        <v>0</v>
      </c>
      <c r="AJ335" s="143">
        <f t="shared" si="43"/>
        <v>0</v>
      </c>
      <c r="AK335" s="143">
        <f t="shared" si="44"/>
        <v>0</v>
      </c>
      <c r="AL335" s="119">
        <f t="shared" si="40"/>
        <v>0</v>
      </c>
      <c r="AM335" s="119">
        <f t="shared" si="45"/>
        <v>0</v>
      </c>
      <c r="AN335" s="113"/>
      <c r="AO335" s="113"/>
      <c r="AP335" s="113"/>
      <c r="AQ335" s="113"/>
      <c r="AR335" s="113"/>
      <c r="AS335" s="113"/>
      <c r="AT335" s="113"/>
      <c r="AU335" s="113"/>
      <c r="AV335" s="113"/>
      <c r="AW335" s="113"/>
      <c r="AX335" s="113"/>
      <c r="AY335" s="113"/>
      <c r="AZ335" s="113"/>
      <c r="BA335" s="113"/>
      <c r="BB335" s="113"/>
      <c r="BC335" s="113"/>
      <c r="BD335" s="113"/>
      <c r="BE335" s="113"/>
      <c r="BF335" s="113"/>
      <c r="BG335" s="113"/>
      <c r="BH335" s="113"/>
      <c r="BI335" s="113"/>
      <c r="BJ335" s="113"/>
      <c r="BK335" s="113"/>
      <c r="BL335" s="113"/>
      <c r="BM335" s="113"/>
      <c r="BN335" s="113"/>
      <c r="BO335" s="113"/>
      <c r="BP335" s="113"/>
      <c r="BQ335" s="113"/>
      <c r="BR335" s="113"/>
      <c r="BS335" s="113"/>
      <c r="BT335" s="113"/>
      <c r="BU335" s="113"/>
      <c r="BV335" s="113"/>
      <c r="BW335" s="113"/>
      <c r="BX335" s="113"/>
      <c r="BY335" s="113"/>
      <c r="BZ335" s="113"/>
      <c r="CA335" s="113"/>
      <c r="CB335" s="113"/>
      <c r="CC335" s="113"/>
      <c r="CD335" s="113"/>
      <c r="CE335" s="113"/>
      <c r="CF335" s="113"/>
      <c r="CG335" s="113"/>
      <c r="CH335" s="113"/>
      <c r="CI335" s="113"/>
      <c r="CJ335" s="113"/>
      <c r="CK335" s="113"/>
    </row>
    <row r="336" spans="1:89" s="144" customFormat="1">
      <c r="A336" s="141">
        <f>'PENGGABUNGAN AKTIVITAS'!A335</f>
        <v>333</v>
      </c>
      <c r="B336" s="141" t="str">
        <f>'PENGGABUNGAN AKTIVITAS'!B335</f>
        <v>[7] Tutor Tropmed Case 4</v>
      </c>
      <c r="C336" s="141" t="str">
        <f>'PENGGABUNGAN AKTIVITAS'!C335</f>
        <v>P305</v>
      </c>
      <c r="D336" s="141" t="str">
        <f>'PENGGABUNGAN AKTIVITAS'!D335</f>
        <v>UA7</v>
      </c>
      <c r="E336" s="141">
        <f>'PENGGABUNGAN AKTIVITAS'!E335</f>
        <v>9</v>
      </c>
      <c r="F336" s="141">
        <f>'PENGGABUNGAN AKTIVITAS'!F335</f>
        <v>0</v>
      </c>
      <c r="G336" s="142">
        <f t="shared" si="34"/>
        <v>0</v>
      </c>
      <c r="H336" s="143">
        <f>(G336/$G$381)*'REKAP BTL'!$C$14</f>
        <v>0</v>
      </c>
      <c r="I336" s="141"/>
      <c r="J336" s="141"/>
      <c r="K336" s="141"/>
      <c r="L336" s="141"/>
      <c r="M336" s="141"/>
      <c r="N336" s="141"/>
      <c r="O336" s="141"/>
      <c r="P336" s="141"/>
      <c r="Q336" s="141"/>
      <c r="R336" s="141"/>
      <c r="S336" s="141"/>
      <c r="T336" s="141"/>
      <c r="U336" s="141"/>
      <c r="V336" s="141"/>
      <c r="W336" s="141"/>
      <c r="X336" s="141"/>
      <c r="Y336" s="141"/>
      <c r="Z336" s="141"/>
      <c r="AA336" s="141"/>
      <c r="AB336" s="141"/>
      <c r="AC336" s="141"/>
      <c r="AD336" s="141"/>
      <c r="AE336" s="141"/>
      <c r="AF336" s="141"/>
      <c r="AG336" s="141"/>
      <c r="AH336" s="143">
        <f t="shared" si="41"/>
        <v>0</v>
      </c>
      <c r="AI336" s="143">
        <f t="shared" si="42"/>
        <v>0</v>
      </c>
      <c r="AJ336" s="143">
        <f t="shared" si="43"/>
        <v>0</v>
      </c>
      <c r="AK336" s="143">
        <f t="shared" si="44"/>
        <v>0</v>
      </c>
      <c r="AL336" s="119">
        <f t="shared" si="40"/>
        <v>0</v>
      </c>
      <c r="AM336" s="119">
        <f t="shared" si="45"/>
        <v>0</v>
      </c>
      <c r="AN336" s="113"/>
      <c r="AO336" s="113"/>
      <c r="AP336" s="113"/>
      <c r="AQ336" s="113"/>
      <c r="AR336" s="113"/>
      <c r="AS336" s="113"/>
      <c r="AT336" s="113"/>
      <c r="AU336" s="113"/>
      <c r="AV336" s="113"/>
      <c r="AW336" s="113"/>
      <c r="AX336" s="113"/>
      <c r="AY336" s="113"/>
      <c r="AZ336" s="113"/>
      <c r="BA336" s="113"/>
      <c r="BB336" s="113"/>
      <c r="BC336" s="113"/>
      <c r="BD336" s="113"/>
      <c r="BE336" s="113"/>
      <c r="BF336" s="113"/>
      <c r="BG336" s="113"/>
      <c r="BH336" s="113"/>
      <c r="BI336" s="113"/>
      <c r="BJ336" s="113"/>
      <c r="BK336" s="113"/>
      <c r="BL336" s="113"/>
      <c r="BM336" s="113"/>
      <c r="BN336" s="113"/>
      <c r="BO336" s="113"/>
      <c r="BP336" s="113"/>
      <c r="BQ336" s="113"/>
      <c r="BR336" s="113"/>
      <c r="BS336" s="113"/>
      <c r="BT336" s="113"/>
      <c r="BU336" s="113"/>
      <c r="BV336" s="113"/>
      <c r="BW336" s="113"/>
      <c r="BX336" s="113"/>
      <c r="BY336" s="113"/>
      <c r="BZ336" s="113"/>
      <c r="CA336" s="113"/>
      <c r="CB336" s="113"/>
      <c r="CC336" s="113"/>
      <c r="CD336" s="113"/>
      <c r="CE336" s="113"/>
      <c r="CF336" s="113"/>
      <c r="CG336" s="113"/>
      <c r="CH336" s="113"/>
      <c r="CI336" s="113"/>
      <c r="CJ336" s="113"/>
      <c r="CK336" s="113"/>
    </row>
    <row r="337" spans="1:89" s="144" customFormat="1">
      <c r="A337" s="141">
        <f>'PENGGABUNGAN AKTIVITAS'!A336</f>
        <v>334</v>
      </c>
      <c r="B337" s="141" t="str">
        <f>'PENGGABUNGAN AKTIVITAS'!B336</f>
        <v>[7] Tutor Commed Case 1</v>
      </c>
      <c r="C337" s="141" t="str">
        <f>'PENGGABUNGAN AKTIVITAS'!C336</f>
        <v>P306</v>
      </c>
      <c r="D337" s="141" t="str">
        <f>'PENGGABUNGAN AKTIVITAS'!D336</f>
        <v>UA7</v>
      </c>
      <c r="E337" s="141">
        <f>'PENGGABUNGAN AKTIVITAS'!E336</f>
        <v>9</v>
      </c>
      <c r="F337" s="141">
        <f>'PENGGABUNGAN AKTIVITAS'!F336</f>
        <v>0</v>
      </c>
      <c r="G337" s="142">
        <f t="shared" si="34"/>
        <v>0</v>
      </c>
      <c r="H337" s="143">
        <f>(G337/$G$381)*'REKAP BTL'!$C$14</f>
        <v>0</v>
      </c>
      <c r="I337" s="141"/>
      <c r="J337" s="141"/>
      <c r="K337" s="141"/>
      <c r="L337" s="141"/>
      <c r="M337" s="141"/>
      <c r="N337" s="141"/>
      <c r="O337" s="141"/>
      <c r="P337" s="141"/>
      <c r="Q337" s="141"/>
      <c r="R337" s="141"/>
      <c r="S337" s="141"/>
      <c r="T337" s="141"/>
      <c r="U337" s="141"/>
      <c r="V337" s="141"/>
      <c r="W337" s="141"/>
      <c r="X337" s="141"/>
      <c r="Y337" s="141"/>
      <c r="Z337" s="141"/>
      <c r="AA337" s="141"/>
      <c r="AB337" s="141"/>
      <c r="AC337" s="141"/>
      <c r="AD337" s="141"/>
      <c r="AE337" s="141"/>
      <c r="AF337" s="141"/>
      <c r="AG337" s="141"/>
      <c r="AH337" s="143">
        <f t="shared" si="41"/>
        <v>0</v>
      </c>
      <c r="AI337" s="143">
        <f t="shared" si="42"/>
        <v>0</v>
      </c>
      <c r="AJ337" s="143">
        <f t="shared" si="43"/>
        <v>0</v>
      </c>
      <c r="AK337" s="143">
        <f t="shared" si="44"/>
        <v>0</v>
      </c>
      <c r="AL337" s="119">
        <f t="shared" si="40"/>
        <v>0</v>
      </c>
      <c r="AM337" s="119">
        <f t="shared" si="45"/>
        <v>0</v>
      </c>
      <c r="AN337" s="113"/>
      <c r="AO337" s="113"/>
      <c r="AP337" s="113"/>
      <c r="AQ337" s="113"/>
      <c r="AR337" s="113"/>
      <c r="AS337" s="113"/>
      <c r="AT337" s="113"/>
      <c r="AU337" s="113"/>
      <c r="AV337" s="113"/>
      <c r="AW337" s="113"/>
      <c r="AX337" s="113"/>
      <c r="AY337" s="113"/>
      <c r="AZ337" s="113"/>
      <c r="BA337" s="113"/>
      <c r="BB337" s="113"/>
      <c r="BC337" s="113"/>
      <c r="BD337" s="113"/>
      <c r="BE337" s="113"/>
      <c r="BF337" s="113"/>
      <c r="BG337" s="113"/>
      <c r="BH337" s="113"/>
      <c r="BI337" s="113"/>
      <c r="BJ337" s="113"/>
      <c r="BK337" s="113"/>
      <c r="BL337" s="113"/>
      <c r="BM337" s="113"/>
      <c r="BN337" s="113"/>
      <c r="BO337" s="113"/>
      <c r="BP337" s="113"/>
      <c r="BQ337" s="113"/>
      <c r="BR337" s="113"/>
      <c r="BS337" s="113"/>
      <c r="BT337" s="113"/>
      <c r="BU337" s="113"/>
      <c r="BV337" s="113"/>
      <c r="BW337" s="113"/>
      <c r="BX337" s="113"/>
      <c r="BY337" s="113"/>
      <c r="BZ337" s="113"/>
      <c r="CA337" s="113"/>
      <c r="CB337" s="113"/>
      <c r="CC337" s="113"/>
      <c r="CD337" s="113"/>
      <c r="CE337" s="113"/>
      <c r="CF337" s="113"/>
      <c r="CG337" s="113"/>
      <c r="CH337" s="113"/>
      <c r="CI337" s="113"/>
      <c r="CJ337" s="113"/>
      <c r="CK337" s="113"/>
    </row>
    <row r="338" spans="1:89" s="144" customFormat="1">
      <c r="A338" s="141">
        <f>'PENGGABUNGAN AKTIVITAS'!A337</f>
        <v>335</v>
      </c>
      <c r="B338" s="141" t="str">
        <f>'PENGGABUNGAN AKTIVITAS'!B337</f>
        <v>[7] Tutor Commed Case 2</v>
      </c>
      <c r="C338" s="141" t="str">
        <f>'PENGGABUNGAN AKTIVITAS'!C337</f>
        <v>P307</v>
      </c>
      <c r="D338" s="141" t="str">
        <f>'PENGGABUNGAN AKTIVITAS'!D337</f>
        <v>UA7</v>
      </c>
      <c r="E338" s="141">
        <f>'PENGGABUNGAN AKTIVITAS'!E337</f>
        <v>9</v>
      </c>
      <c r="F338" s="141">
        <f>'PENGGABUNGAN AKTIVITAS'!F337</f>
        <v>0</v>
      </c>
      <c r="G338" s="142">
        <f t="shared" si="34"/>
        <v>0</v>
      </c>
      <c r="H338" s="143">
        <f>(G338/$G$381)*'REKAP BTL'!$C$14</f>
        <v>0</v>
      </c>
      <c r="I338" s="141"/>
      <c r="J338" s="141"/>
      <c r="K338" s="141"/>
      <c r="L338" s="141"/>
      <c r="M338" s="141"/>
      <c r="N338" s="141"/>
      <c r="O338" s="141"/>
      <c r="P338" s="141"/>
      <c r="Q338" s="141"/>
      <c r="R338" s="141"/>
      <c r="S338" s="141"/>
      <c r="T338" s="141"/>
      <c r="U338" s="141"/>
      <c r="V338" s="141"/>
      <c r="W338" s="141"/>
      <c r="X338" s="141"/>
      <c r="Y338" s="141"/>
      <c r="Z338" s="141"/>
      <c r="AA338" s="141"/>
      <c r="AB338" s="141"/>
      <c r="AC338" s="141"/>
      <c r="AD338" s="141"/>
      <c r="AE338" s="141"/>
      <c r="AF338" s="141"/>
      <c r="AG338" s="141"/>
      <c r="AH338" s="143">
        <f t="shared" si="41"/>
        <v>0</v>
      </c>
      <c r="AI338" s="143">
        <f t="shared" si="42"/>
        <v>0</v>
      </c>
      <c r="AJ338" s="143">
        <f t="shared" si="43"/>
        <v>0</v>
      </c>
      <c r="AK338" s="143">
        <f t="shared" si="44"/>
        <v>0</v>
      </c>
      <c r="AL338" s="119">
        <f t="shared" si="40"/>
        <v>0</v>
      </c>
      <c r="AM338" s="119">
        <f t="shared" si="45"/>
        <v>0</v>
      </c>
      <c r="AN338" s="113"/>
      <c r="AO338" s="113"/>
      <c r="AP338" s="113"/>
      <c r="AQ338" s="113"/>
      <c r="AR338" s="113"/>
      <c r="AS338" s="113"/>
      <c r="AT338" s="113"/>
      <c r="AU338" s="113"/>
      <c r="AV338" s="113"/>
      <c r="AW338" s="113"/>
      <c r="AX338" s="113"/>
      <c r="AY338" s="113"/>
      <c r="AZ338" s="113"/>
      <c r="BA338" s="113"/>
      <c r="BB338" s="113"/>
      <c r="BC338" s="113"/>
      <c r="BD338" s="113"/>
      <c r="BE338" s="113"/>
      <c r="BF338" s="113"/>
      <c r="BG338" s="113"/>
      <c r="BH338" s="113"/>
      <c r="BI338" s="113"/>
      <c r="BJ338" s="113"/>
      <c r="BK338" s="113"/>
      <c r="BL338" s="113"/>
      <c r="BM338" s="113"/>
      <c r="BN338" s="113"/>
      <c r="BO338" s="113"/>
      <c r="BP338" s="113"/>
      <c r="BQ338" s="113"/>
      <c r="BR338" s="113"/>
      <c r="BS338" s="113"/>
      <c r="BT338" s="113"/>
      <c r="BU338" s="113"/>
      <c r="BV338" s="113"/>
      <c r="BW338" s="113"/>
      <c r="BX338" s="113"/>
      <c r="BY338" s="113"/>
      <c r="BZ338" s="113"/>
      <c r="CA338" s="113"/>
      <c r="CB338" s="113"/>
      <c r="CC338" s="113"/>
      <c r="CD338" s="113"/>
      <c r="CE338" s="113"/>
      <c r="CF338" s="113"/>
      <c r="CG338" s="113"/>
      <c r="CH338" s="113"/>
      <c r="CI338" s="113"/>
      <c r="CJ338" s="113"/>
      <c r="CK338" s="113"/>
    </row>
    <row r="339" spans="1:89" s="144" customFormat="1">
      <c r="A339" s="141">
        <f>'PENGGABUNGAN AKTIVITAS'!A338</f>
        <v>336</v>
      </c>
      <c r="B339" s="141" t="str">
        <f>'PENGGABUNGAN AKTIVITAS'!B338</f>
        <v>[7] Tutor Commed Case 3</v>
      </c>
      <c r="C339" s="141" t="str">
        <f>'PENGGABUNGAN AKTIVITAS'!C338</f>
        <v>P308</v>
      </c>
      <c r="D339" s="141" t="str">
        <f>'PENGGABUNGAN AKTIVITAS'!D338</f>
        <v>UA7</v>
      </c>
      <c r="E339" s="141">
        <f>'PENGGABUNGAN AKTIVITAS'!E338</f>
        <v>9</v>
      </c>
      <c r="F339" s="141">
        <f>'PENGGABUNGAN AKTIVITAS'!F338</f>
        <v>0</v>
      </c>
      <c r="G339" s="142">
        <f t="shared" ref="G339:G380" si="46">E339*F339</f>
        <v>0</v>
      </c>
      <c r="H339" s="143">
        <f>(G339/$G$381)*'REKAP BTL'!$C$14</f>
        <v>0</v>
      </c>
      <c r="I339" s="141"/>
      <c r="J339" s="141"/>
      <c r="K339" s="141"/>
      <c r="L339" s="141"/>
      <c r="M339" s="141"/>
      <c r="N339" s="141"/>
      <c r="O339" s="141"/>
      <c r="P339" s="141"/>
      <c r="Q339" s="141"/>
      <c r="R339" s="141"/>
      <c r="S339" s="141"/>
      <c r="T339" s="141"/>
      <c r="U339" s="141"/>
      <c r="V339" s="141"/>
      <c r="W339" s="141"/>
      <c r="X339" s="141"/>
      <c r="Y339" s="141"/>
      <c r="Z339" s="141"/>
      <c r="AA339" s="141"/>
      <c r="AB339" s="141"/>
      <c r="AC339" s="141"/>
      <c r="AD339" s="141"/>
      <c r="AE339" s="141"/>
      <c r="AF339" s="141"/>
      <c r="AG339" s="141"/>
      <c r="AH339" s="143">
        <f t="shared" si="41"/>
        <v>0</v>
      </c>
      <c r="AI339" s="143">
        <f t="shared" si="42"/>
        <v>0</v>
      </c>
      <c r="AJ339" s="143">
        <f t="shared" si="43"/>
        <v>0</v>
      </c>
      <c r="AK339" s="143">
        <f t="shared" si="44"/>
        <v>0</v>
      </c>
      <c r="AL339" s="119">
        <f t="shared" si="40"/>
        <v>0</v>
      </c>
      <c r="AM339" s="119">
        <f t="shared" si="45"/>
        <v>0</v>
      </c>
      <c r="AN339" s="113"/>
      <c r="AO339" s="113"/>
      <c r="AP339" s="113"/>
      <c r="AQ339" s="113"/>
      <c r="AR339" s="113"/>
      <c r="AS339" s="113"/>
      <c r="AT339" s="113"/>
      <c r="AU339" s="113"/>
      <c r="AV339" s="113"/>
      <c r="AW339" s="113"/>
      <c r="AX339" s="113"/>
      <c r="AY339" s="113"/>
      <c r="AZ339" s="113"/>
      <c r="BA339" s="113"/>
      <c r="BB339" s="113"/>
      <c r="BC339" s="113"/>
      <c r="BD339" s="113"/>
      <c r="BE339" s="113"/>
      <c r="BF339" s="113"/>
      <c r="BG339" s="113"/>
      <c r="BH339" s="113"/>
      <c r="BI339" s="113"/>
      <c r="BJ339" s="113"/>
      <c r="BK339" s="113"/>
      <c r="BL339" s="113"/>
      <c r="BM339" s="113"/>
      <c r="BN339" s="113"/>
      <c r="BO339" s="113"/>
      <c r="BP339" s="113"/>
      <c r="BQ339" s="113"/>
      <c r="BR339" s="113"/>
      <c r="BS339" s="113"/>
      <c r="BT339" s="113"/>
      <c r="BU339" s="113"/>
      <c r="BV339" s="113"/>
      <c r="BW339" s="113"/>
      <c r="BX339" s="113"/>
      <c r="BY339" s="113"/>
      <c r="BZ339" s="113"/>
      <c r="CA339" s="113"/>
      <c r="CB339" s="113"/>
      <c r="CC339" s="113"/>
      <c r="CD339" s="113"/>
      <c r="CE339" s="113"/>
      <c r="CF339" s="113"/>
      <c r="CG339" s="113"/>
      <c r="CH339" s="113"/>
      <c r="CI339" s="113"/>
      <c r="CJ339" s="113"/>
      <c r="CK339" s="113"/>
    </row>
    <row r="340" spans="1:89" s="144" customFormat="1">
      <c r="A340" s="141">
        <f>'PENGGABUNGAN AKTIVITAS'!A339</f>
        <v>337</v>
      </c>
      <c r="B340" s="141" t="str">
        <f>'PENGGABUNGAN AKTIVITAS'!B339</f>
        <v>[7] Tutor GWT Medik Case 1</v>
      </c>
      <c r="C340" s="141" t="str">
        <f>'PENGGABUNGAN AKTIVITAS'!C339</f>
        <v>P309</v>
      </c>
      <c r="D340" s="141" t="str">
        <f>'PENGGABUNGAN AKTIVITAS'!D339</f>
        <v>UA7</v>
      </c>
      <c r="E340" s="141">
        <f>'PENGGABUNGAN AKTIVITAS'!E339</f>
        <v>9</v>
      </c>
      <c r="F340" s="141">
        <f>'PENGGABUNGAN AKTIVITAS'!F339</f>
        <v>0</v>
      </c>
      <c r="G340" s="142">
        <f t="shared" si="46"/>
        <v>0</v>
      </c>
      <c r="H340" s="143">
        <f>(G340/$G$381)*'REKAP BTL'!$C$14</f>
        <v>0</v>
      </c>
      <c r="I340" s="141"/>
      <c r="J340" s="141"/>
      <c r="K340" s="141"/>
      <c r="L340" s="141"/>
      <c r="M340" s="141"/>
      <c r="N340" s="141"/>
      <c r="O340" s="141"/>
      <c r="P340" s="141"/>
      <c r="Q340" s="141"/>
      <c r="R340" s="141"/>
      <c r="S340" s="141"/>
      <c r="T340" s="141"/>
      <c r="U340" s="141"/>
      <c r="V340" s="141"/>
      <c r="W340" s="141"/>
      <c r="X340" s="141"/>
      <c r="Y340" s="141"/>
      <c r="Z340" s="141"/>
      <c r="AA340" s="141"/>
      <c r="AB340" s="141"/>
      <c r="AC340" s="141"/>
      <c r="AD340" s="141"/>
      <c r="AE340" s="141"/>
      <c r="AF340" s="141"/>
      <c r="AG340" s="141"/>
      <c r="AH340" s="143">
        <f t="shared" si="41"/>
        <v>0</v>
      </c>
      <c r="AI340" s="143">
        <f t="shared" si="42"/>
        <v>0</v>
      </c>
      <c r="AJ340" s="143">
        <f t="shared" si="43"/>
        <v>0</v>
      </c>
      <c r="AK340" s="143">
        <f t="shared" si="44"/>
        <v>0</v>
      </c>
      <c r="AL340" s="119">
        <f t="shared" si="40"/>
        <v>0</v>
      </c>
      <c r="AM340" s="119">
        <f t="shared" si="45"/>
        <v>0</v>
      </c>
      <c r="AN340" s="113"/>
      <c r="AO340" s="113"/>
      <c r="AP340" s="113"/>
      <c r="AQ340" s="113"/>
      <c r="AR340" s="113"/>
      <c r="AS340" s="113"/>
      <c r="AT340" s="113"/>
      <c r="AU340" s="113"/>
      <c r="AV340" s="113"/>
      <c r="AW340" s="113"/>
      <c r="AX340" s="113"/>
      <c r="AY340" s="113"/>
      <c r="AZ340" s="113"/>
      <c r="BA340" s="113"/>
      <c r="BB340" s="113"/>
      <c r="BC340" s="113"/>
      <c r="BD340" s="113"/>
      <c r="BE340" s="113"/>
      <c r="BF340" s="113"/>
      <c r="BG340" s="113"/>
      <c r="BH340" s="113"/>
      <c r="BI340" s="113"/>
      <c r="BJ340" s="113"/>
      <c r="BK340" s="113"/>
      <c r="BL340" s="113"/>
      <c r="BM340" s="113"/>
      <c r="BN340" s="113"/>
      <c r="BO340" s="113"/>
      <c r="BP340" s="113"/>
      <c r="BQ340" s="113"/>
      <c r="BR340" s="113"/>
      <c r="BS340" s="113"/>
      <c r="BT340" s="113"/>
      <c r="BU340" s="113"/>
      <c r="BV340" s="113"/>
      <c r="BW340" s="113"/>
      <c r="BX340" s="113"/>
      <c r="BY340" s="113"/>
      <c r="BZ340" s="113"/>
      <c r="CA340" s="113"/>
      <c r="CB340" s="113"/>
      <c r="CC340" s="113"/>
      <c r="CD340" s="113"/>
      <c r="CE340" s="113"/>
      <c r="CF340" s="113"/>
      <c r="CG340" s="113"/>
      <c r="CH340" s="113"/>
      <c r="CI340" s="113"/>
      <c r="CJ340" s="113"/>
      <c r="CK340" s="113"/>
    </row>
    <row r="341" spans="1:89" s="144" customFormat="1">
      <c r="A341" s="141">
        <f>'PENGGABUNGAN AKTIVITAS'!A340</f>
        <v>338</v>
      </c>
      <c r="B341" s="141" t="str">
        <f>'PENGGABUNGAN AKTIVITAS'!B340</f>
        <v>[7] Tutor GWT Medik Case 2</v>
      </c>
      <c r="C341" s="141" t="str">
        <f>'PENGGABUNGAN AKTIVITAS'!C340</f>
        <v>P310</v>
      </c>
      <c r="D341" s="141" t="str">
        <f>'PENGGABUNGAN AKTIVITAS'!D340</f>
        <v>UA7</v>
      </c>
      <c r="E341" s="141">
        <f>'PENGGABUNGAN AKTIVITAS'!E340</f>
        <v>9</v>
      </c>
      <c r="F341" s="141">
        <f>'PENGGABUNGAN AKTIVITAS'!F340</f>
        <v>0</v>
      </c>
      <c r="G341" s="142">
        <f t="shared" si="46"/>
        <v>0</v>
      </c>
      <c r="H341" s="143">
        <f>(G341/$G$381)*'REKAP BTL'!$C$14</f>
        <v>0</v>
      </c>
      <c r="I341" s="141"/>
      <c r="J341" s="141"/>
      <c r="K341" s="141"/>
      <c r="L341" s="141"/>
      <c r="M341" s="141"/>
      <c r="N341" s="141"/>
      <c r="O341" s="141"/>
      <c r="P341" s="141"/>
      <c r="Q341" s="141"/>
      <c r="R341" s="141"/>
      <c r="S341" s="141"/>
      <c r="T341" s="141"/>
      <c r="U341" s="141"/>
      <c r="V341" s="141"/>
      <c r="W341" s="141"/>
      <c r="X341" s="141"/>
      <c r="Y341" s="141"/>
      <c r="Z341" s="141"/>
      <c r="AA341" s="141"/>
      <c r="AB341" s="141"/>
      <c r="AC341" s="141"/>
      <c r="AD341" s="141"/>
      <c r="AE341" s="141"/>
      <c r="AF341" s="141"/>
      <c r="AG341" s="141"/>
      <c r="AH341" s="143">
        <f t="shared" si="41"/>
        <v>0</v>
      </c>
      <c r="AI341" s="143">
        <f t="shared" si="42"/>
        <v>0</v>
      </c>
      <c r="AJ341" s="143">
        <f t="shared" si="43"/>
        <v>0</v>
      </c>
      <c r="AK341" s="143">
        <f t="shared" si="44"/>
        <v>0</v>
      </c>
      <c r="AL341" s="119">
        <f t="shared" si="40"/>
        <v>0</v>
      </c>
      <c r="AM341" s="119">
        <f t="shared" si="45"/>
        <v>0</v>
      </c>
      <c r="AN341" s="113"/>
      <c r="AO341" s="113"/>
      <c r="AP341" s="113"/>
      <c r="AQ341" s="113"/>
      <c r="AR341" s="113"/>
      <c r="AS341" s="113"/>
      <c r="AT341" s="113"/>
      <c r="AU341" s="113"/>
      <c r="AV341" s="113"/>
      <c r="AW341" s="113"/>
      <c r="AX341" s="113"/>
      <c r="AY341" s="113"/>
      <c r="AZ341" s="113"/>
      <c r="BA341" s="113"/>
      <c r="BB341" s="113"/>
      <c r="BC341" s="113"/>
      <c r="BD341" s="113"/>
      <c r="BE341" s="113"/>
      <c r="BF341" s="113"/>
      <c r="BG341" s="113"/>
      <c r="BH341" s="113"/>
      <c r="BI341" s="113"/>
      <c r="BJ341" s="113"/>
      <c r="BK341" s="113"/>
      <c r="BL341" s="113"/>
      <c r="BM341" s="113"/>
      <c r="BN341" s="113"/>
      <c r="BO341" s="113"/>
      <c r="BP341" s="113"/>
      <c r="BQ341" s="113"/>
      <c r="BR341" s="113"/>
      <c r="BS341" s="113"/>
      <c r="BT341" s="113"/>
      <c r="BU341" s="113"/>
      <c r="BV341" s="113"/>
      <c r="BW341" s="113"/>
      <c r="BX341" s="113"/>
      <c r="BY341" s="113"/>
      <c r="BZ341" s="113"/>
      <c r="CA341" s="113"/>
      <c r="CB341" s="113"/>
      <c r="CC341" s="113"/>
      <c r="CD341" s="113"/>
      <c r="CE341" s="113"/>
      <c r="CF341" s="113"/>
      <c r="CG341" s="113"/>
      <c r="CH341" s="113"/>
      <c r="CI341" s="113"/>
      <c r="CJ341" s="113"/>
      <c r="CK341" s="113"/>
    </row>
    <row r="342" spans="1:89" s="144" customFormat="1">
      <c r="A342" s="141">
        <f>'PENGGABUNGAN AKTIVITAS'!A341</f>
        <v>339</v>
      </c>
      <c r="B342" s="141" t="str">
        <f>'PENGGABUNGAN AKTIVITAS'!B341</f>
        <v>[7] Tutor GWT Medik Case 3</v>
      </c>
      <c r="C342" s="141" t="str">
        <f>'PENGGABUNGAN AKTIVITAS'!C341</f>
        <v>P311</v>
      </c>
      <c r="D342" s="141" t="str">
        <f>'PENGGABUNGAN AKTIVITAS'!D341</f>
        <v>UA7</v>
      </c>
      <c r="E342" s="141">
        <f>'PENGGABUNGAN AKTIVITAS'!E341</f>
        <v>9</v>
      </c>
      <c r="F342" s="141">
        <f>'PENGGABUNGAN AKTIVITAS'!F341</f>
        <v>0</v>
      </c>
      <c r="G342" s="142">
        <f t="shared" si="46"/>
        <v>0</v>
      </c>
      <c r="H342" s="143">
        <f>(G342/$G$381)*'REKAP BTL'!$C$14</f>
        <v>0</v>
      </c>
      <c r="I342" s="141"/>
      <c r="J342" s="141"/>
      <c r="K342" s="141"/>
      <c r="L342" s="141"/>
      <c r="M342" s="141"/>
      <c r="N342" s="141"/>
      <c r="O342" s="141"/>
      <c r="P342" s="141"/>
      <c r="Q342" s="141"/>
      <c r="R342" s="141"/>
      <c r="S342" s="141"/>
      <c r="T342" s="141"/>
      <c r="U342" s="141"/>
      <c r="V342" s="141"/>
      <c r="W342" s="141"/>
      <c r="X342" s="141"/>
      <c r="Y342" s="141"/>
      <c r="Z342" s="141"/>
      <c r="AA342" s="141"/>
      <c r="AB342" s="141"/>
      <c r="AC342" s="141"/>
      <c r="AD342" s="141"/>
      <c r="AE342" s="141"/>
      <c r="AF342" s="141"/>
      <c r="AG342" s="141"/>
      <c r="AH342" s="143">
        <f t="shared" si="41"/>
        <v>0</v>
      </c>
      <c r="AI342" s="143">
        <f t="shared" si="42"/>
        <v>0</v>
      </c>
      <c r="AJ342" s="143">
        <f t="shared" si="43"/>
        <v>0</v>
      </c>
      <c r="AK342" s="143">
        <f t="shared" si="44"/>
        <v>0</v>
      </c>
      <c r="AL342" s="119">
        <f t="shared" si="40"/>
        <v>0</v>
      </c>
      <c r="AM342" s="119">
        <f t="shared" si="45"/>
        <v>0</v>
      </c>
      <c r="AN342" s="113"/>
      <c r="AO342" s="113"/>
      <c r="AP342" s="113"/>
      <c r="AQ342" s="113"/>
      <c r="AR342" s="113"/>
      <c r="AS342" s="113"/>
      <c r="AT342" s="113"/>
      <c r="AU342" s="113"/>
      <c r="AV342" s="113"/>
      <c r="AW342" s="113"/>
      <c r="AX342" s="113"/>
      <c r="AY342" s="113"/>
      <c r="AZ342" s="113"/>
      <c r="BA342" s="113"/>
      <c r="BB342" s="113"/>
      <c r="BC342" s="113"/>
      <c r="BD342" s="113"/>
      <c r="BE342" s="113"/>
      <c r="BF342" s="113"/>
      <c r="BG342" s="113"/>
      <c r="BH342" s="113"/>
      <c r="BI342" s="113"/>
      <c r="BJ342" s="113"/>
      <c r="BK342" s="113"/>
      <c r="BL342" s="113"/>
      <c r="BM342" s="113"/>
      <c r="BN342" s="113"/>
      <c r="BO342" s="113"/>
      <c r="BP342" s="113"/>
      <c r="BQ342" s="113"/>
      <c r="BR342" s="113"/>
      <c r="BS342" s="113"/>
      <c r="BT342" s="113"/>
      <c r="BU342" s="113"/>
      <c r="BV342" s="113"/>
      <c r="BW342" s="113"/>
      <c r="BX342" s="113"/>
      <c r="BY342" s="113"/>
      <c r="BZ342" s="113"/>
      <c r="CA342" s="113"/>
      <c r="CB342" s="113"/>
      <c r="CC342" s="113"/>
      <c r="CD342" s="113"/>
      <c r="CE342" s="113"/>
      <c r="CF342" s="113"/>
      <c r="CG342" s="113"/>
      <c r="CH342" s="113"/>
      <c r="CI342" s="113"/>
      <c r="CJ342" s="113"/>
      <c r="CK342" s="113"/>
    </row>
    <row r="343" spans="1:89" s="144" customFormat="1">
      <c r="A343" s="141">
        <f>'PENGGABUNGAN AKTIVITAS'!A342</f>
        <v>340</v>
      </c>
      <c r="B343" s="141" t="str">
        <f>'PENGGABUNGAN AKTIVITAS'!B342</f>
        <v>[7] Tutor GWT Bedah Case 1</v>
      </c>
      <c r="C343" s="141" t="str">
        <f>'PENGGABUNGAN AKTIVITAS'!C342</f>
        <v>P312</v>
      </c>
      <c r="D343" s="141" t="str">
        <f>'PENGGABUNGAN AKTIVITAS'!D342</f>
        <v>UA7</v>
      </c>
      <c r="E343" s="141">
        <f>'PENGGABUNGAN AKTIVITAS'!E342</f>
        <v>9</v>
      </c>
      <c r="F343" s="141">
        <f>'PENGGABUNGAN AKTIVITAS'!F342</f>
        <v>0</v>
      </c>
      <c r="G343" s="142">
        <f t="shared" si="46"/>
        <v>0</v>
      </c>
      <c r="H343" s="143">
        <f>(G343/$G$381)*'REKAP BTL'!$C$14</f>
        <v>0</v>
      </c>
      <c r="I343" s="141"/>
      <c r="J343" s="141"/>
      <c r="K343" s="141"/>
      <c r="L343" s="141"/>
      <c r="M343" s="141"/>
      <c r="N343" s="141"/>
      <c r="O343" s="141"/>
      <c r="P343" s="141"/>
      <c r="Q343" s="141"/>
      <c r="R343" s="141"/>
      <c r="S343" s="141"/>
      <c r="T343" s="141"/>
      <c r="U343" s="141"/>
      <c r="V343" s="141"/>
      <c r="W343" s="141"/>
      <c r="X343" s="141"/>
      <c r="Y343" s="141"/>
      <c r="Z343" s="141"/>
      <c r="AA343" s="141"/>
      <c r="AB343" s="141"/>
      <c r="AC343" s="141"/>
      <c r="AD343" s="141"/>
      <c r="AE343" s="141"/>
      <c r="AF343" s="141"/>
      <c r="AG343" s="141"/>
      <c r="AH343" s="143">
        <f t="shared" si="41"/>
        <v>0</v>
      </c>
      <c r="AI343" s="143">
        <f t="shared" si="42"/>
        <v>0</v>
      </c>
      <c r="AJ343" s="143">
        <f t="shared" si="43"/>
        <v>0</v>
      </c>
      <c r="AK343" s="143">
        <f t="shared" si="44"/>
        <v>0</v>
      </c>
      <c r="AL343" s="119">
        <f t="shared" si="40"/>
        <v>0</v>
      </c>
      <c r="AM343" s="119">
        <f t="shared" si="45"/>
        <v>0</v>
      </c>
      <c r="AN343" s="113"/>
      <c r="AO343" s="113"/>
      <c r="AP343" s="113"/>
      <c r="AQ343" s="113"/>
      <c r="AR343" s="113"/>
      <c r="AS343" s="113"/>
      <c r="AT343" s="113"/>
      <c r="AU343" s="113"/>
      <c r="AV343" s="113"/>
      <c r="AW343" s="113"/>
      <c r="AX343" s="113"/>
      <c r="AY343" s="113"/>
      <c r="AZ343" s="113"/>
      <c r="BA343" s="113"/>
      <c r="BB343" s="113"/>
      <c r="BC343" s="113"/>
      <c r="BD343" s="113"/>
      <c r="BE343" s="113"/>
      <c r="BF343" s="113"/>
      <c r="BG343" s="113"/>
      <c r="BH343" s="113"/>
      <c r="BI343" s="113"/>
      <c r="BJ343" s="113"/>
      <c r="BK343" s="113"/>
      <c r="BL343" s="113"/>
      <c r="BM343" s="113"/>
      <c r="BN343" s="113"/>
      <c r="BO343" s="113"/>
      <c r="BP343" s="113"/>
      <c r="BQ343" s="113"/>
      <c r="BR343" s="113"/>
      <c r="BS343" s="113"/>
      <c r="BT343" s="113"/>
      <c r="BU343" s="113"/>
      <c r="BV343" s="113"/>
      <c r="BW343" s="113"/>
      <c r="BX343" s="113"/>
      <c r="BY343" s="113"/>
      <c r="BZ343" s="113"/>
      <c r="CA343" s="113"/>
      <c r="CB343" s="113"/>
      <c r="CC343" s="113"/>
      <c r="CD343" s="113"/>
      <c r="CE343" s="113"/>
      <c r="CF343" s="113"/>
      <c r="CG343" s="113"/>
      <c r="CH343" s="113"/>
      <c r="CI343" s="113"/>
      <c r="CJ343" s="113"/>
      <c r="CK343" s="113"/>
    </row>
    <row r="344" spans="1:89" s="144" customFormat="1">
      <c r="A344" s="141">
        <f>'PENGGABUNGAN AKTIVITAS'!A343</f>
        <v>341</v>
      </c>
      <c r="B344" s="141" t="str">
        <f>'PENGGABUNGAN AKTIVITAS'!B343</f>
        <v>[7] Tutor GWT Bedah Case 2</v>
      </c>
      <c r="C344" s="141" t="str">
        <f>'PENGGABUNGAN AKTIVITAS'!C343</f>
        <v>P313</v>
      </c>
      <c r="D344" s="141" t="str">
        <f>'PENGGABUNGAN AKTIVITAS'!D343</f>
        <v>UA7</v>
      </c>
      <c r="E344" s="141">
        <f>'PENGGABUNGAN AKTIVITAS'!E343</f>
        <v>9</v>
      </c>
      <c r="F344" s="141">
        <f>'PENGGABUNGAN AKTIVITAS'!F343</f>
        <v>0</v>
      </c>
      <c r="G344" s="142">
        <f t="shared" si="46"/>
        <v>0</v>
      </c>
      <c r="H344" s="143">
        <f>(G344/$G$381)*'REKAP BTL'!$C$14</f>
        <v>0</v>
      </c>
      <c r="I344" s="141"/>
      <c r="J344" s="141"/>
      <c r="K344" s="141"/>
      <c r="L344" s="141"/>
      <c r="M344" s="141"/>
      <c r="N344" s="141"/>
      <c r="O344" s="141"/>
      <c r="P344" s="141"/>
      <c r="Q344" s="141"/>
      <c r="R344" s="141"/>
      <c r="S344" s="141"/>
      <c r="T344" s="141"/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F344" s="141"/>
      <c r="AG344" s="141"/>
      <c r="AH344" s="143">
        <f t="shared" si="41"/>
        <v>0</v>
      </c>
      <c r="AI344" s="143">
        <f t="shared" si="42"/>
        <v>0</v>
      </c>
      <c r="AJ344" s="143">
        <f t="shared" si="43"/>
        <v>0</v>
      </c>
      <c r="AK344" s="143">
        <f t="shared" si="44"/>
        <v>0</v>
      </c>
      <c r="AL344" s="119">
        <f t="shared" si="40"/>
        <v>0</v>
      </c>
      <c r="AM344" s="119">
        <f t="shared" si="45"/>
        <v>0</v>
      </c>
      <c r="AN344" s="113"/>
      <c r="AO344" s="113"/>
      <c r="AP344" s="113"/>
      <c r="AQ344" s="113"/>
      <c r="AR344" s="113"/>
      <c r="AS344" s="113"/>
      <c r="AT344" s="113"/>
      <c r="AU344" s="113"/>
      <c r="AV344" s="113"/>
      <c r="AW344" s="113"/>
      <c r="AX344" s="113"/>
      <c r="AY344" s="113"/>
      <c r="AZ344" s="113"/>
      <c r="BA344" s="113"/>
      <c r="BB344" s="113"/>
      <c r="BC344" s="113"/>
      <c r="BD344" s="113"/>
      <c r="BE344" s="113"/>
      <c r="BF344" s="113"/>
      <c r="BG344" s="113"/>
      <c r="BH344" s="113"/>
      <c r="BI344" s="113"/>
      <c r="BJ344" s="113"/>
      <c r="BK344" s="113"/>
      <c r="BL344" s="113"/>
      <c r="BM344" s="113"/>
      <c r="BN344" s="113"/>
      <c r="BO344" s="113"/>
      <c r="BP344" s="113"/>
      <c r="BQ344" s="113"/>
      <c r="BR344" s="113"/>
      <c r="BS344" s="113"/>
      <c r="BT344" s="113"/>
      <c r="BU344" s="113"/>
      <c r="BV344" s="113"/>
      <c r="BW344" s="113"/>
      <c r="BX344" s="113"/>
      <c r="BY344" s="113"/>
      <c r="BZ344" s="113"/>
      <c r="CA344" s="113"/>
      <c r="CB344" s="113"/>
      <c r="CC344" s="113"/>
      <c r="CD344" s="113"/>
      <c r="CE344" s="113"/>
      <c r="CF344" s="113"/>
      <c r="CG344" s="113"/>
      <c r="CH344" s="113"/>
      <c r="CI344" s="113"/>
      <c r="CJ344" s="113"/>
      <c r="CK344" s="113"/>
    </row>
    <row r="345" spans="1:89" s="144" customFormat="1">
      <c r="A345" s="141">
        <f>'PENGGABUNGAN AKTIVITAS'!A344</f>
        <v>342</v>
      </c>
      <c r="B345" s="141" t="str">
        <f>'PENGGABUNGAN AKTIVITAS'!B344</f>
        <v>[7] Kuliah Forensik</v>
      </c>
      <c r="C345" s="141" t="str">
        <f>'PENGGABUNGAN AKTIVITAS'!C344</f>
        <v>P314</v>
      </c>
      <c r="D345" s="141" t="str">
        <f>'PENGGABUNGAN AKTIVITAS'!D344</f>
        <v>UA7</v>
      </c>
      <c r="E345" s="141">
        <f>'PENGGABUNGAN AKTIVITAS'!E344</f>
        <v>24</v>
      </c>
      <c r="F345" s="141">
        <f>'PENGGABUNGAN AKTIVITAS'!F344</f>
        <v>0</v>
      </c>
      <c r="G345" s="142">
        <f t="shared" si="46"/>
        <v>0</v>
      </c>
      <c r="H345" s="143">
        <f>(G345/$G$381)*'REKAP BTL'!$C$14</f>
        <v>0</v>
      </c>
      <c r="I345" s="141"/>
      <c r="J345" s="141"/>
      <c r="K345" s="141"/>
      <c r="L345" s="141"/>
      <c r="M345" s="141"/>
      <c r="N345" s="141"/>
      <c r="O345" s="141"/>
      <c r="P345" s="141"/>
      <c r="Q345" s="141"/>
      <c r="R345" s="141"/>
      <c r="S345" s="141"/>
      <c r="T345" s="141"/>
      <c r="U345" s="141"/>
      <c r="V345" s="141"/>
      <c r="W345" s="141"/>
      <c r="X345" s="141"/>
      <c r="Y345" s="141"/>
      <c r="Z345" s="141"/>
      <c r="AA345" s="141"/>
      <c r="AB345" s="141"/>
      <c r="AC345" s="141"/>
      <c r="AD345" s="141"/>
      <c r="AE345" s="141"/>
      <c r="AF345" s="141"/>
      <c r="AG345" s="141"/>
      <c r="AH345" s="143">
        <f t="shared" si="41"/>
        <v>0</v>
      </c>
      <c r="AI345" s="143">
        <f t="shared" si="42"/>
        <v>0</v>
      </c>
      <c r="AJ345" s="143">
        <f t="shared" si="43"/>
        <v>0</v>
      </c>
      <c r="AK345" s="143">
        <f t="shared" si="44"/>
        <v>0</v>
      </c>
      <c r="AL345" s="119">
        <f t="shared" si="40"/>
        <v>0</v>
      </c>
      <c r="AM345" s="119">
        <f t="shared" si="45"/>
        <v>0</v>
      </c>
      <c r="AN345" s="113"/>
      <c r="AO345" s="113"/>
      <c r="AP345" s="113"/>
      <c r="AQ345" s="113"/>
      <c r="AR345" s="113"/>
      <c r="AS345" s="113"/>
      <c r="AT345" s="113"/>
      <c r="AU345" s="113"/>
      <c r="AV345" s="113"/>
      <c r="AW345" s="113"/>
      <c r="AX345" s="113"/>
      <c r="AY345" s="113"/>
      <c r="AZ345" s="113"/>
      <c r="BA345" s="113"/>
      <c r="BB345" s="113"/>
      <c r="BC345" s="113"/>
      <c r="BD345" s="113"/>
      <c r="BE345" s="113"/>
      <c r="BF345" s="113"/>
      <c r="BG345" s="113"/>
      <c r="BH345" s="113"/>
      <c r="BI345" s="113"/>
      <c r="BJ345" s="113"/>
      <c r="BK345" s="113"/>
      <c r="BL345" s="113"/>
      <c r="BM345" s="113"/>
      <c r="BN345" s="113"/>
      <c r="BO345" s="113"/>
      <c r="BP345" s="113"/>
      <c r="BQ345" s="113"/>
      <c r="BR345" s="113"/>
      <c r="BS345" s="113"/>
      <c r="BT345" s="113"/>
      <c r="BU345" s="113"/>
      <c r="BV345" s="113"/>
      <c r="BW345" s="113"/>
      <c r="BX345" s="113"/>
      <c r="BY345" s="113"/>
      <c r="BZ345" s="113"/>
      <c r="CA345" s="113"/>
      <c r="CB345" s="113"/>
      <c r="CC345" s="113"/>
      <c r="CD345" s="113"/>
      <c r="CE345" s="113"/>
      <c r="CF345" s="113"/>
      <c r="CG345" s="113"/>
      <c r="CH345" s="113"/>
      <c r="CI345" s="113"/>
      <c r="CJ345" s="113"/>
      <c r="CK345" s="113"/>
    </row>
    <row r="346" spans="1:89" s="144" customFormat="1">
      <c r="A346" s="141">
        <f>'PENGGABUNGAN AKTIVITAS'!A345</f>
        <v>343</v>
      </c>
      <c r="B346" s="141" t="str">
        <f>'PENGGABUNGAN AKTIVITAS'!B345</f>
        <v>[7] Praktikum PK</v>
      </c>
      <c r="C346" s="141" t="str">
        <f>'PENGGABUNGAN AKTIVITAS'!C345</f>
        <v>P315</v>
      </c>
      <c r="D346" s="141" t="str">
        <f>'PENGGABUNGAN AKTIVITAS'!D345</f>
        <v>UA7</v>
      </c>
      <c r="E346" s="141">
        <f>'PENGGABUNGAN AKTIVITAS'!E345</f>
        <v>24</v>
      </c>
      <c r="F346" s="141">
        <f>'PENGGABUNGAN AKTIVITAS'!F345</f>
        <v>0</v>
      </c>
      <c r="G346" s="142">
        <f t="shared" si="46"/>
        <v>0</v>
      </c>
      <c r="H346" s="143">
        <f>(G346/$G$381)*'REKAP BTL'!$C$14</f>
        <v>0</v>
      </c>
      <c r="I346" s="141"/>
      <c r="J346" s="141"/>
      <c r="K346" s="141"/>
      <c r="L346" s="141"/>
      <c r="M346" s="141"/>
      <c r="N346" s="141"/>
      <c r="O346" s="141"/>
      <c r="P346" s="141"/>
      <c r="Q346" s="141"/>
      <c r="R346" s="141"/>
      <c r="S346" s="141"/>
      <c r="T346" s="141"/>
      <c r="U346" s="141"/>
      <c r="V346" s="141"/>
      <c r="W346" s="141"/>
      <c r="X346" s="141"/>
      <c r="Y346" s="141"/>
      <c r="Z346" s="141"/>
      <c r="AA346" s="141"/>
      <c r="AB346" s="141"/>
      <c r="AC346" s="141"/>
      <c r="AD346" s="141"/>
      <c r="AE346" s="141"/>
      <c r="AF346" s="141"/>
      <c r="AG346" s="141"/>
      <c r="AH346" s="143">
        <f t="shared" si="41"/>
        <v>0</v>
      </c>
      <c r="AI346" s="143">
        <f t="shared" si="42"/>
        <v>0</v>
      </c>
      <c r="AJ346" s="143">
        <f t="shared" si="43"/>
        <v>0</v>
      </c>
      <c r="AK346" s="143">
        <f t="shared" si="44"/>
        <v>0</v>
      </c>
      <c r="AL346" s="119">
        <f t="shared" si="40"/>
        <v>0</v>
      </c>
      <c r="AM346" s="119">
        <f t="shared" si="45"/>
        <v>0</v>
      </c>
      <c r="AN346" s="113"/>
      <c r="AO346" s="113"/>
      <c r="AP346" s="113"/>
      <c r="AQ346" s="113"/>
      <c r="AR346" s="113"/>
      <c r="AS346" s="113"/>
      <c r="AT346" s="113"/>
      <c r="AU346" s="113"/>
      <c r="AV346" s="113"/>
      <c r="AW346" s="113"/>
      <c r="AX346" s="113"/>
      <c r="AY346" s="113"/>
      <c r="AZ346" s="113"/>
      <c r="BA346" s="113"/>
      <c r="BB346" s="113"/>
      <c r="BC346" s="113"/>
      <c r="BD346" s="113"/>
      <c r="BE346" s="113"/>
      <c r="BF346" s="113"/>
      <c r="BG346" s="113"/>
      <c r="BH346" s="113"/>
      <c r="BI346" s="113"/>
      <c r="BJ346" s="113"/>
      <c r="BK346" s="113"/>
      <c r="BL346" s="113"/>
      <c r="BM346" s="113"/>
      <c r="BN346" s="113"/>
      <c r="BO346" s="113"/>
      <c r="BP346" s="113"/>
      <c r="BQ346" s="113"/>
      <c r="BR346" s="113"/>
      <c r="BS346" s="113"/>
      <c r="BT346" s="113"/>
      <c r="BU346" s="113"/>
      <c r="BV346" s="113"/>
      <c r="BW346" s="113"/>
      <c r="BX346" s="113"/>
      <c r="BY346" s="113"/>
      <c r="BZ346" s="113"/>
      <c r="CA346" s="113"/>
      <c r="CB346" s="113"/>
      <c r="CC346" s="113"/>
      <c r="CD346" s="113"/>
      <c r="CE346" s="113"/>
      <c r="CF346" s="113"/>
      <c r="CG346" s="113"/>
      <c r="CH346" s="113"/>
      <c r="CI346" s="113"/>
      <c r="CJ346" s="113"/>
      <c r="CK346" s="113"/>
    </row>
    <row r="347" spans="1:89" s="144" customFormat="1">
      <c r="A347" s="141">
        <f>'PENGGABUNGAN AKTIVITAS'!A346</f>
        <v>344</v>
      </c>
      <c r="B347" s="141" t="str">
        <f>'PENGGABUNGAN AKTIVITAS'!B346</f>
        <v>[7] Praktikum Mikro</v>
      </c>
      <c r="C347" s="141" t="str">
        <f>'PENGGABUNGAN AKTIVITAS'!C346</f>
        <v>P316</v>
      </c>
      <c r="D347" s="141" t="str">
        <f>'PENGGABUNGAN AKTIVITAS'!D346</f>
        <v>UA7</v>
      </c>
      <c r="E347" s="141">
        <f>'PENGGABUNGAN AKTIVITAS'!E346</f>
        <v>24</v>
      </c>
      <c r="F347" s="141">
        <f>'PENGGABUNGAN AKTIVITAS'!F346</f>
        <v>0</v>
      </c>
      <c r="G347" s="142">
        <f t="shared" si="46"/>
        <v>0</v>
      </c>
      <c r="H347" s="143">
        <f>(G347/$G$381)*'REKAP BTL'!$C$14</f>
        <v>0</v>
      </c>
      <c r="I347" s="141"/>
      <c r="J347" s="141"/>
      <c r="K347" s="141"/>
      <c r="L347" s="141"/>
      <c r="M347" s="141"/>
      <c r="N347" s="141"/>
      <c r="O347" s="141"/>
      <c r="P347" s="141"/>
      <c r="Q347" s="141"/>
      <c r="R347" s="141"/>
      <c r="S347" s="141"/>
      <c r="T347" s="141"/>
      <c r="U347" s="141"/>
      <c r="V347" s="141"/>
      <c r="W347" s="141"/>
      <c r="X347" s="141"/>
      <c r="Y347" s="141"/>
      <c r="Z347" s="141"/>
      <c r="AA347" s="141"/>
      <c r="AB347" s="141"/>
      <c r="AC347" s="141"/>
      <c r="AD347" s="141"/>
      <c r="AE347" s="141"/>
      <c r="AF347" s="141"/>
      <c r="AG347" s="141"/>
      <c r="AH347" s="143">
        <f t="shared" si="41"/>
        <v>0</v>
      </c>
      <c r="AI347" s="143">
        <f t="shared" si="42"/>
        <v>0</v>
      </c>
      <c r="AJ347" s="143">
        <f t="shared" si="43"/>
        <v>0</v>
      </c>
      <c r="AK347" s="143">
        <f t="shared" si="44"/>
        <v>0</v>
      </c>
      <c r="AL347" s="119">
        <f t="shared" si="40"/>
        <v>0</v>
      </c>
      <c r="AM347" s="119">
        <f t="shared" si="45"/>
        <v>0</v>
      </c>
      <c r="AN347" s="113"/>
      <c r="AO347" s="113"/>
      <c r="AP347" s="113"/>
      <c r="AQ347" s="113"/>
      <c r="AR347" s="113"/>
      <c r="AS347" s="113"/>
      <c r="AT347" s="113"/>
      <c r="AU347" s="113"/>
      <c r="AV347" s="113"/>
      <c r="AW347" s="113"/>
      <c r="AX347" s="113"/>
      <c r="AY347" s="113"/>
      <c r="AZ347" s="113"/>
      <c r="BA347" s="113"/>
      <c r="BB347" s="113"/>
      <c r="BC347" s="113"/>
      <c r="BD347" s="113"/>
      <c r="BE347" s="113"/>
      <c r="BF347" s="113"/>
      <c r="BG347" s="113"/>
      <c r="BH347" s="113"/>
      <c r="BI347" s="113"/>
      <c r="BJ347" s="113"/>
      <c r="BK347" s="113"/>
      <c r="BL347" s="113"/>
      <c r="BM347" s="113"/>
      <c r="BN347" s="113"/>
      <c r="BO347" s="113"/>
      <c r="BP347" s="113"/>
      <c r="BQ347" s="113"/>
      <c r="BR347" s="113"/>
      <c r="BS347" s="113"/>
      <c r="BT347" s="113"/>
      <c r="BU347" s="113"/>
      <c r="BV347" s="113"/>
      <c r="BW347" s="113"/>
      <c r="BX347" s="113"/>
      <c r="BY347" s="113"/>
      <c r="BZ347" s="113"/>
      <c r="CA347" s="113"/>
      <c r="CB347" s="113"/>
      <c r="CC347" s="113"/>
      <c r="CD347" s="113"/>
      <c r="CE347" s="113"/>
      <c r="CF347" s="113"/>
      <c r="CG347" s="113"/>
      <c r="CH347" s="113"/>
      <c r="CI347" s="113"/>
      <c r="CJ347" s="113"/>
      <c r="CK347" s="113"/>
    </row>
    <row r="348" spans="1:89" s="144" customFormat="1">
      <c r="A348" s="141">
        <f>'PENGGABUNGAN AKTIVITAS'!A347</f>
        <v>345</v>
      </c>
      <c r="B348" s="141" t="str">
        <f>'PENGGABUNGAN AKTIVITAS'!B347</f>
        <v>[7] Praktikum Parasitologi</v>
      </c>
      <c r="C348" s="141" t="str">
        <f>'PENGGABUNGAN AKTIVITAS'!C347</f>
        <v>P317</v>
      </c>
      <c r="D348" s="141" t="str">
        <f>'PENGGABUNGAN AKTIVITAS'!D347</f>
        <v>UA7</v>
      </c>
      <c r="E348" s="141">
        <f>'PENGGABUNGAN AKTIVITAS'!E347</f>
        <v>24</v>
      </c>
      <c r="F348" s="141">
        <f>'PENGGABUNGAN AKTIVITAS'!F347</f>
        <v>0</v>
      </c>
      <c r="G348" s="142">
        <f t="shared" si="46"/>
        <v>0</v>
      </c>
      <c r="H348" s="143">
        <f>(G348/$G$381)*'REKAP BTL'!$C$14</f>
        <v>0</v>
      </c>
      <c r="I348" s="141"/>
      <c r="J348" s="141"/>
      <c r="K348" s="141"/>
      <c r="L348" s="141"/>
      <c r="M348" s="141"/>
      <c r="N348" s="141"/>
      <c r="O348" s="141"/>
      <c r="P348" s="141"/>
      <c r="Q348" s="141"/>
      <c r="R348" s="141"/>
      <c r="S348" s="141"/>
      <c r="T348" s="141"/>
      <c r="U348" s="141"/>
      <c r="V348" s="141"/>
      <c r="W348" s="141"/>
      <c r="X348" s="141"/>
      <c r="Y348" s="141"/>
      <c r="Z348" s="141"/>
      <c r="AA348" s="141"/>
      <c r="AB348" s="141"/>
      <c r="AC348" s="141"/>
      <c r="AD348" s="141"/>
      <c r="AE348" s="141"/>
      <c r="AF348" s="141"/>
      <c r="AG348" s="141"/>
      <c r="AH348" s="143">
        <f t="shared" si="41"/>
        <v>0</v>
      </c>
      <c r="AI348" s="143">
        <f t="shared" si="42"/>
        <v>0</v>
      </c>
      <c r="AJ348" s="143">
        <f t="shared" si="43"/>
        <v>0</v>
      </c>
      <c r="AK348" s="143">
        <f t="shared" si="44"/>
        <v>0</v>
      </c>
      <c r="AL348" s="119">
        <f t="shared" si="40"/>
        <v>0</v>
      </c>
      <c r="AM348" s="119">
        <f t="shared" si="45"/>
        <v>0</v>
      </c>
      <c r="AN348" s="113"/>
      <c r="AO348" s="113"/>
      <c r="AP348" s="113"/>
      <c r="AQ348" s="113"/>
      <c r="AR348" s="113"/>
      <c r="AS348" s="113"/>
      <c r="AT348" s="113"/>
      <c r="AU348" s="113"/>
      <c r="AV348" s="113"/>
      <c r="AW348" s="113"/>
      <c r="AX348" s="113"/>
      <c r="AY348" s="113"/>
      <c r="AZ348" s="113"/>
      <c r="BA348" s="113"/>
      <c r="BB348" s="113"/>
      <c r="BC348" s="113"/>
      <c r="BD348" s="113"/>
      <c r="BE348" s="113"/>
      <c r="BF348" s="113"/>
      <c r="BG348" s="113"/>
      <c r="BH348" s="113"/>
      <c r="BI348" s="113"/>
      <c r="BJ348" s="113"/>
      <c r="BK348" s="113"/>
      <c r="BL348" s="113"/>
      <c r="BM348" s="113"/>
      <c r="BN348" s="113"/>
      <c r="BO348" s="113"/>
      <c r="BP348" s="113"/>
      <c r="BQ348" s="113"/>
      <c r="BR348" s="113"/>
      <c r="BS348" s="113"/>
      <c r="BT348" s="113"/>
      <c r="BU348" s="113"/>
      <c r="BV348" s="113"/>
      <c r="BW348" s="113"/>
      <c r="BX348" s="113"/>
      <c r="BY348" s="113"/>
      <c r="BZ348" s="113"/>
      <c r="CA348" s="113"/>
      <c r="CB348" s="113"/>
      <c r="CC348" s="113"/>
      <c r="CD348" s="113"/>
      <c r="CE348" s="113"/>
      <c r="CF348" s="113"/>
      <c r="CG348" s="113"/>
      <c r="CH348" s="113"/>
      <c r="CI348" s="113"/>
      <c r="CJ348" s="113"/>
      <c r="CK348" s="113"/>
    </row>
    <row r="349" spans="1:89" s="144" customFormat="1">
      <c r="A349" s="141">
        <f>'PENGGABUNGAN AKTIVITAS'!A348</f>
        <v>346</v>
      </c>
      <c r="B349" s="141" t="str">
        <f>'PENGGABUNGAN AKTIVITAS'!B348</f>
        <v>[7] Tramed Rumple Leed</v>
      </c>
      <c r="C349" s="141" t="str">
        <f>'PENGGABUNGAN AKTIVITAS'!C348</f>
        <v>P318</v>
      </c>
      <c r="D349" s="141" t="str">
        <f>'PENGGABUNGAN AKTIVITAS'!D348</f>
        <v>UA7</v>
      </c>
      <c r="E349" s="141">
        <f>'PENGGABUNGAN AKTIVITAS'!E348</f>
        <v>3</v>
      </c>
      <c r="F349" s="141">
        <f>'PENGGABUNGAN AKTIVITAS'!F348</f>
        <v>0</v>
      </c>
      <c r="G349" s="142">
        <f t="shared" si="46"/>
        <v>0</v>
      </c>
      <c r="H349" s="143">
        <f>(G349/$G$381)*'REKAP BTL'!$C$14</f>
        <v>0</v>
      </c>
      <c r="I349" s="141"/>
      <c r="J349" s="141"/>
      <c r="K349" s="141"/>
      <c r="L349" s="141"/>
      <c r="M349" s="141"/>
      <c r="N349" s="141"/>
      <c r="O349" s="141"/>
      <c r="P349" s="141"/>
      <c r="Q349" s="141"/>
      <c r="R349" s="141"/>
      <c r="S349" s="141"/>
      <c r="T349" s="141"/>
      <c r="U349" s="141"/>
      <c r="V349" s="141"/>
      <c r="W349" s="141"/>
      <c r="X349" s="141"/>
      <c r="Y349" s="141"/>
      <c r="Z349" s="141"/>
      <c r="AA349" s="141"/>
      <c r="AB349" s="141"/>
      <c r="AC349" s="141"/>
      <c r="AD349" s="141"/>
      <c r="AE349" s="141"/>
      <c r="AF349" s="141"/>
      <c r="AG349" s="141"/>
      <c r="AH349" s="143">
        <f t="shared" si="41"/>
        <v>0</v>
      </c>
      <c r="AI349" s="143">
        <f t="shared" si="42"/>
        <v>0</v>
      </c>
      <c r="AJ349" s="143">
        <f t="shared" si="43"/>
        <v>0</v>
      </c>
      <c r="AK349" s="143">
        <f t="shared" si="44"/>
        <v>0</v>
      </c>
      <c r="AL349" s="119">
        <f t="shared" si="40"/>
        <v>0</v>
      </c>
      <c r="AM349" s="119">
        <f t="shared" si="45"/>
        <v>0</v>
      </c>
      <c r="AN349" s="113"/>
      <c r="AO349" s="113"/>
      <c r="AP349" s="113"/>
      <c r="AQ349" s="113"/>
      <c r="AR349" s="113"/>
      <c r="AS349" s="113"/>
      <c r="AT349" s="113"/>
      <c r="AU349" s="113"/>
      <c r="AV349" s="113"/>
      <c r="AW349" s="113"/>
      <c r="AX349" s="113"/>
      <c r="AY349" s="113"/>
      <c r="AZ349" s="113"/>
      <c r="BA349" s="113"/>
      <c r="BB349" s="113"/>
      <c r="BC349" s="113"/>
      <c r="BD349" s="113"/>
      <c r="BE349" s="113"/>
      <c r="BF349" s="113"/>
      <c r="BG349" s="113"/>
      <c r="BH349" s="113"/>
      <c r="BI349" s="113"/>
      <c r="BJ349" s="113"/>
      <c r="BK349" s="113"/>
      <c r="BL349" s="113"/>
      <c r="BM349" s="113"/>
      <c r="BN349" s="113"/>
      <c r="BO349" s="113"/>
      <c r="BP349" s="113"/>
      <c r="BQ349" s="113"/>
      <c r="BR349" s="113"/>
      <c r="BS349" s="113"/>
      <c r="BT349" s="113"/>
      <c r="BU349" s="113"/>
      <c r="BV349" s="113"/>
      <c r="BW349" s="113"/>
      <c r="BX349" s="113"/>
      <c r="BY349" s="113"/>
      <c r="BZ349" s="113"/>
      <c r="CA349" s="113"/>
      <c r="CB349" s="113"/>
      <c r="CC349" s="113"/>
      <c r="CD349" s="113"/>
      <c r="CE349" s="113"/>
      <c r="CF349" s="113"/>
      <c r="CG349" s="113"/>
      <c r="CH349" s="113"/>
      <c r="CI349" s="113"/>
      <c r="CJ349" s="113"/>
      <c r="CK349" s="113"/>
    </row>
    <row r="350" spans="1:89" s="144" customFormat="1">
      <c r="A350" s="141">
        <f>'PENGGABUNGAN AKTIVITAS'!A349</f>
        <v>347</v>
      </c>
      <c r="B350" s="141" t="str">
        <f>'PENGGABUNGAN AKTIVITAS'!B349</f>
        <v>[7] Tramed Turgor dan Resusitasi Cairan</v>
      </c>
      <c r="C350" s="141" t="str">
        <f>'PENGGABUNGAN AKTIVITAS'!C349</f>
        <v>P319</v>
      </c>
      <c r="D350" s="141" t="str">
        <f>'PENGGABUNGAN AKTIVITAS'!D349</f>
        <v>UA7</v>
      </c>
      <c r="E350" s="141">
        <f>'PENGGABUNGAN AKTIVITAS'!E349</f>
        <v>3</v>
      </c>
      <c r="F350" s="141">
        <f>'PENGGABUNGAN AKTIVITAS'!F349</f>
        <v>0</v>
      </c>
      <c r="G350" s="142">
        <f t="shared" si="46"/>
        <v>0</v>
      </c>
      <c r="H350" s="143">
        <f>(G350/$G$381)*'REKAP BTL'!$C$14</f>
        <v>0</v>
      </c>
      <c r="I350" s="141"/>
      <c r="J350" s="141"/>
      <c r="K350" s="141"/>
      <c r="L350" s="141"/>
      <c r="M350" s="141"/>
      <c r="N350" s="141"/>
      <c r="O350" s="141"/>
      <c r="P350" s="141"/>
      <c r="Q350" s="141"/>
      <c r="R350" s="141"/>
      <c r="S350" s="141"/>
      <c r="T350" s="141"/>
      <c r="U350" s="141"/>
      <c r="V350" s="141"/>
      <c r="W350" s="141"/>
      <c r="X350" s="141"/>
      <c r="Y350" s="141"/>
      <c r="Z350" s="141"/>
      <c r="AA350" s="141"/>
      <c r="AB350" s="141"/>
      <c r="AC350" s="141"/>
      <c r="AD350" s="141"/>
      <c r="AE350" s="141"/>
      <c r="AF350" s="141"/>
      <c r="AG350" s="141"/>
      <c r="AH350" s="143">
        <f t="shared" si="41"/>
        <v>0</v>
      </c>
      <c r="AI350" s="143">
        <f t="shared" si="42"/>
        <v>0</v>
      </c>
      <c r="AJ350" s="143">
        <f t="shared" si="43"/>
        <v>0</v>
      </c>
      <c r="AK350" s="143">
        <f t="shared" si="44"/>
        <v>0</v>
      </c>
      <c r="AL350" s="119">
        <f t="shared" si="40"/>
        <v>0</v>
      </c>
      <c r="AM350" s="119">
        <f t="shared" si="45"/>
        <v>0</v>
      </c>
      <c r="AN350" s="113"/>
      <c r="AO350" s="113"/>
      <c r="AP350" s="113"/>
      <c r="AQ350" s="113"/>
      <c r="AR350" s="113"/>
      <c r="AS350" s="113"/>
      <c r="AT350" s="113"/>
      <c r="AU350" s="113"/>
      <c r="AV350" s="113"/>
      <c r="AW350" s="113"/>
      <c r="AX350" s="113"/>
      <c r="AY350" s="113"/>
      <c r="AZ350" s="113"/>
      <c r="BA350" s="113"/>
      <c r="BB350" s="113"/>
      <c r="BC350" s="113"/>
      <c r="BD350" s="113"/>
      <c r="BE350" s="113"/>
      <c r="BF350" s="113"/>
      <c r="BG350" s="113"/>
      <c r="BH350" s="113"/>
      <c r="BI350" s="113"/>
      <c r="BJ350" s="113"/>
      <c r="BK350" s="113"/>
      <c r="BL350" s="113"/>
      <c r="BM350" s="113"/>
      <c r="BN350" s="113"/>
      <c r="BO350" s="113"/>
      <c r="BP350" s="113"/>
      <c r="BQ350" s="113"/>
      <c r="BR350" s="113"/>
      <c r="BS350" s="113"/>
      <c r="BT350" s="113"/>
      <c r="BU350" s="113"/>
      <c r="BV350" s="113"/>
      <c r="BW350" s="113"/>
      <c r="BX350" s="113"/>
      <c r="BY350" s="113"/>
      <c r="BZ350" s="113"/>
      <c r="CA350" s="113"/>
      <c r="CB350" s="113"/>
      <c r="CC350" s="113"/>
      <c r="CD350" s="113"/>
      <c r="CE350" s="113"/>
      <c r="CF350" s="113"/>
      <c r="CG350" s="113"/>
      <c r="CH350" s="113"/>
      <c r="CI350" s="113"/>
      <c r="CJ350" s="113"/>
      <c r="CK350" s="113"/>
    </row>
    <row r="351" spans="1:89" s="144" customFormat="1">
      <c r="A351" s="141">
        <f>'PENGGABUNGAN AKTIVITAS'!A350</f>
        <v>348</v>
      </c>
      <c r="B351" s="141" t="str">
        <f>'PENGGABUNGAN AKTIVITAS'!B350</f>
        <v>[7] Tramed Visum Et Repertum</v>
      </c>
      <c r="C351" s="141" t="str">
        <f>'PENGGABUNGAN AKTIVITAS'!C350</f>
        <v>P320</v>
      </c>
      <c r="D351" s="141" t="str">
        <f>'PENGGABUNGAN AKTIVITAS'!D350</f>
        <v>UA7</v>
      </c>
      <c r="E351" s="141">
        <f>'PENGGABUNGAN AKTIVITAS'!E350</f>
        <v>3</v>
      </c>
      <c r="F351" s="141">
        <f>'PENGGABUNGAN AKTIVITAS'!F350</f>
        <v>0</v>
      </c>
      <c r="G351" s="142">
        <f t="shared" si="46"/>
        <v>0</v>
      </c>
      <c r="H351" s="143">
        <f>(G351/$G$381)*'REKAP BTL'!$C$14</f>
        <v>0</v>
      </c>
      <c r="I351" s="141"/>
      <c r="J351" s="141"/>
      <c r="K351" s="141"/>
      <c r="L351" s="141"/>
      <c r="M351" s="141"/>
      <c r="N351" s="141"/>
      <c r="O351" s="141"/>
      <c r="P351" s="141"/>
      <c r="Q351" s="141"/>
      <c r="R351" s="141"/>
      <c r="S351" s="141"/>
      <c r="T351" s="141"/>
      <c r="U351" s="141"/>
      <c r="V351" s="141"/>
      <c r="W351" s="141"/>
      <c r="X351" s="141"/>
      <c r="Y351" s="141"/>
      <c r="Z351" s="141"/>
      <c r="AA351" s="141"/>
      <c r="AB351" s="141"/>
      <c r="AC351" s="141"/>
      <c r="AD351" s="141"/>
      <c r="AE351" s="141"/>
      <c r="AF351" s="141"/>
      <c r="AG351" s="141"/>
      <c r="AH351" s="143">
        <f t="shared" si="41"/>
        <v>0</v>
      </c>
      <c r="AI351" s="143">
        <f t="shared" si="42"/>
        <v>0</v>
      </c>
      <c r="AJ351" s="143">
        <f t="shared" si="43"/>
        <v>0</v>
      </c>
      <c r="AK351" s="143">
        <f t="shared" si="44"/>
        <v>0</v>
      </c>
      <c r="AL351" s="119">
        <f t="shared" si="40"/>
        <v>0</v>
      </c>
      <c r="AM351" s="119">
        <f t="shared" si="45"/>
        <v>0</v>
      </c>
      <c r="AN351" s="113"/>
      <c r="AO351" s="113"/>
      <c r="AP351" s="113"/>
      <c r="AQ351" s="113"/>
      <c r="AR351" s="113"/>
      <c r="AS351" s="113"/>
      <c r="AT351" s="113"/>
      <c r="AU351" s="113"/>
      <c r="AV351" s="113"/>
      <c r="AW351" s="113"/>
      <c r="AX351" s="113"/>
      <c r="AY351" s="113"/>
      <c r="AZ351" s="113"/>
      <c r="BA351" s="113"/>
      <c r="BB351" s="113"/>
      <c r="BC351" s="113"/>
      <c r="BD351" s="113"/>
      <c r="BE351" s="113"/>
      <c r="BF351" s="113"/>
      <c r="BG351" s="113"/>
      <c r="BH351" s="113"/>
      <c r="BI351" s="113"/>
      <c r="BJ351" s="113"/>
      <c r="BK351" s="113"/>
      <c r="BL351" s="113"/>
      <c r="BM351" s="113"/>
      <c r="BN351" s="113"/>
      <c r="BO351" s="113"/>
      <c r="BP351" s="113"/>
      <c r="BQ351" s="113"/>
      <c r="BR351" s="113"/>
      <c r="BS351" s="113"/>
      <c r="BT351" s="113"/>
      <c r="BU351" s="113"/>
      <c r="BV351" s="113"/>
      <c r="BW351" s="113"/>
      <c r="BX351" s="113"/>
      <c r="BY351" s="113"/>
      <c r="BZ351" s="113"/>
      <c r="CA351" s="113"/>
      <c r="CB351" s="113"/>
      <c r="CC351" s="113"/>
      <c r="CD351" s="113"/>
      <c r="CE351" s="113"/>
      <c r="CF351" s="113"/>
      <c r="CG351" s="113"/>
      <c r="CH351" s="113"/>
      <c r="CI351" s="113"/>
      <c r="CJ351" s="113"/>
      <c r="CK351" s="113"/>
    </row>
    <row r="352" spans="1:89" s="144" customFormat="1">
      <c r="A352" s="141">
        <f>'PENGGABUNGAN AKTIVITAS'!A351</f>
        <v>349</v>
      </c>
      <c r="B352" s="141" t="str">
        <f>'PENGGABUNGAN AKTIVITAS'!B351</f>
        <v>[7] Tramed Vaksinasi Dasar</v>
      </c>
      <c r="C352" s="141" t="str">
        <f>'PENGGABUNGAN AKTIVITAS'!C351</f>
        <v>P321</v>
      </c>
      <c r="D352" s="141" t="str">
        <f>'PENGGABUNGAN AKTIVITAS'!D351</f>
        <v>UA7</v>
      </c>
      <c r="E352" s="141">
        <f>'PENGGABUNGAN AKTIVITAS'!E351</f>
        <v>3</v>
      </c>
      <c r="F352" s="141">
        <f>'PENGGABUNGAN AKTIVITAS'!F351</f>
        <v>0</v>
      </c>
      <c r="G352" s="142">
        <f t="shared" si="46"/>
        <v>0</v>
      </c>
      <c r="H352" s="143">
        <f>(G352/$G$381)*'REKAP BTL'!$C$14</f>
        <v>0</v>
      </c>
      <c r="I352" s="141"/>
      <c r="J352" s="141"/>
      <c r="K352" s="141"/>
      <c r="L352" s="141"/>
      <c r="M352" s="141"/>
      <c r="N352" s="141"/>
      <c r="O352" s="141"/>
      <c r="P352" s="141"/>
      <c r="Q352" s="141"/>
      <c r="R352" s="141"/>
      <c r="S352" s="141"/>
      <c r="T352" s="141"/>
      <c r="U352" s="141"/>
      <c r="V352" s="141"/>
      <c r="W352" s="141"/>
      <c r="X352" s="141"/>
      <c r="Y352" s="141"/>
      <c r="Z352" s="141"/>
      <c r="AA352" s="141"/>
      <c r="AB352" s="141"/>
      <c r="AC352" s="141"/>
      <c r="AD352" s="141"/>
      <c r="AE352" s="141"/>
      <c r="AF352" s="141"/>
      <c r="AG352" s="141"/>
      <c r="AH352" s="143">
        <f t="shared" si="41"/>
        <v>0</v>
      </c>
      <c r="AI352" s="143">
        <f t="shared" si="42"/>
        <v>0</v>
      </c>
      <c r="AJ352" s="143">
        <f t="shared" si="43"/>
        <v>0</v>
      </c>
      <c r="AK352" s="143">
        <f t="shared" si="44"/>
        <v>0</v>
      </c>
      <c r="AL352" s="119">
        <f t="shared" si="40"/>
        <v>0</v>
      </c>
      <c r="AM352" s="119">
        <f t="shared" si="45"/>
        <v>0</v>
      </c>
      <c r="AN352" s="113"/>
      <c r="AO352" s="113"/>
      <c r="AP352" s="113"/>
      <c r="AQ352" s="113"/>
      <c r="AR352" s="113"/>
      <c r="AS352" s="113"/>
      <c r="AT352" s="113"/>
      <c r="AU352" s="113"/>
      <c r="AV352" s="113"/>
      <c r="AW352" s="113"/>
      <c r="AX352" s="113"/>
      <c r="AY352" s="113"/>
      <c r="AZ352" s="113"/>
      <c r="BA352" s="113"/>
      <c r="BB352" s="113"/>
      <c r="BC352" s="113"/>
      <c r="BD352" s="113"/>
      <c r="BE352" s="113"/>
      <c r="BF352" s="113"/>
      <c r="BG352" s="113"/>
      <c r="BH352" s="113"/>
      <c r="BI352" s="113"/>
      <c r="BJ352" s="113"/>
      <c r="BK352" s="113"/>
      <c r="BL352" s="113"/>
      <c r="BM352" s="113"/>
      <c r="BN352" s="113"/>
      <c r="BO352" s="113"/>
      <c r="BP352" s="113"/>
      <c r="BQ352" s="113"/>
      <c r="BR352" s="113"/>
      <c r="BS352" s="113"/>
      <c r="BT352" s="113"/>
      <c r="BU352" s="113"/>
      <c r="BV352" s="113"/>
      <c r="BW352" s="113"/>
      <c r="BX352" s="113"/>
      <c r="BY352" s="113"/>
      <c r="BZ352" s="113"/>
      <c r="CA352" s="113"/>
      <c r="CB352" s="113"/>
      <c r="CC352" s="113"/>
      <c r="CD352" s="113"/>
      <c r="CE352" s="113"/>
      <c r="CF352" s="113"/>
      <c r="CG352" s="113"/>
      <c r="CH352" s="113"/>
      <c r="CI352" s="113"/>
      <c r="CJ352" s="113"/>
      <c r="CK352" s="113"/>
    </row>
    <row r="353" spans="1:89" s="144" customFormat="1">
      <c r="A353" s="141">
        <f>'PENGGABUNGAN AKTIVITAS'!A352</f>
        <v>350</v>
      </c>
      <c r="B353" s="141" t="str">
        <f>'PENGGABUNGAN AKTIVITAS'!B352</f>
        <v>[7] Tramed Reflex Fisologis Bayi</v>
      </c>
      <c r="C353" s="141" t="str">
        <f>'PENGGABUNGAN AKTIVITAS'!C352</f>
        <v>P322</v>
      </c>
      <c r="D353" s="141" t="str">
        <f>'PENGGABUNGAN AKTIVITAS'!D352</f>
        <v>UA7</v>
      </c>
      <c r="E353" s="141">
        <f>'PENGGABUNGAN AKTIVITAS'!E352</f>
        <v>3</v>
      </c>
      <c r="F353" s="141">
        <f>'PENGGABUNGAN AKTIVITAS'!F352</f>
        <v>0</v>
      </c>
      <c r="G353" s="142">
        <f t="shared" si="46"/>
        <v>0</v>
      </c>
      <c r="H353" s="143">
        <f>(G353/$G$381)*'REKAP BTL'!$C$14</f>
        <v>0</v>
      </c>
      <c r="I353" s="141"/>
      <c r="J353" s="141"/>
      <c r="K353" s="141"/>
      <c r="L353" s="141"/>
      <c r="M353" s="141"/>
      <c r="N353" s="141"/>
      <c r="O353" s="141"/>
      <c r="P353" s="141"/>
      <c r="Q353" s="141"/>
      <c r="R353" s="141"/>
      <c r="S353" s="141"/>
      <c r="T353" s="141"/>
      <c r="U353" s="141"/>
      <c r="V353" s="141"/>
      <c r="W353" s="141"/>
      <c r="X353" s="141"/>
      <c r="Y353" s="141"/>
      <c r="Z353" s="141"/>
      <c r="AA353" s="141"/>
      <c r="AB353" s="141"/>
      <c r="AC353" s="141"/>
      <c r="AD353" s="141"/>
      <c r="AE353" s="141"/>
      <c r="AF353" s="141"/>
      <c r="AG353" s="141"/>
      <c r="AH353" s="143">
        <f t="shared" si="41"/>
        <v>0</v>
      </c>
      <c r="AI353" s="143">
        <f t="shared" si="42"/>
        <v>0</v>
      </c>
      <c r="AJ353" s="143">
        <f t="shared" si="43"/>
        <v>0</v>
      </c>
      <c r="AK353" s="143">
        <f t="shared" si="44"/>
        <v>0</v>
      </c>
      <c r="AL353" s="119">
        <f t="shared" ref="AL353:AL379" si="47">SUM(J353:AK353)</f>
        <v>0</v>
      </c>
      <c r="AM353" s="119">
        <f t="shared" si="45"/>
        <v>0</v>
      </c>
      <c r="AN353" s="113"/>
      <c r="AO353" s="113"/>
      <c r="AP353" s="113"/>
      <c r="AQ353" s="113"/>
      <c r="AR353" s="113"/>
      <c r="AS353" s="113"/>
      <c r="AT353" s="113"/>
      <c r="AU353" s="113"/>
      <c r="AV353" s="113"/>
      <c r="AW353" s="113"/>
      <c r="AX353" s="113"/>
      <c r="AY353" s="113"/>
      <c r="AZ353" s="113"/>
      <c r="BA353" s="113"/>
      <c r="BB353" s="113"/>
      <c r="BC353" s="113"/>
      <c r="BD353" s="113"/>
      <c r="BE353" s="113"/>
      <c r="BF353" s="113"/>
      <c r="BG353" s="113"/>
      <c r="BH353" s="113"/>
      <c r="BI353" s="113"/>
      <c r="BJ353" s="113"/>
      <c r="BK353" s="113"/>
      <c r="BL353" s="113"/>
      <c r="BM353" s="113"/>
      <c r="BN353" s="113"/>
      <c r="BO353" s="113"/>
      <c r="BP353" s="113"/>
      <c r="BQ353" s="113"/>
      <c r="BR353" s="113"/>
      <c r="BS353" s="113"/>
      <c r="BT353" s="113"/>
      <c r="BU353" s="113"/>
      <c r="BV353" s="113"/>
      <c r="BW353" s="113"/>
      <c r="BX353" s="113"/>
      <c r="BY353" s="113"/>
      <c r="BZ353" s="113"/>
      <c r="CA353" s="113"/>
      <c r="CB353" s="113"/>
      <c r="CC353" s="113"/>
      <c r="CD353" s="113"/>
      <c r="CE353" s="113"/>
      <c r="CF353" s="113"/>
      <c r="CG353" s="113"/>
      <c r="CH353" s="113"/>
      <c r="CI353" s="113"/>
      <c r="CJ353" s="113"/>
      <c r="CK353" s="113"/>
    </row>
    <row r="354" spans="1:89" s="144" customFormat="1">
      <c r="A354" s="141">
        <f>'PENGGABUNGAN AKTIVITAS'!A353</f>
        <v>351</v>
      </c>
      <c r="B354" s="141" t="str">
        <f>'PENGGABUNGAN AKTIVITAS'!B353</f>
        <v>[7] Tramed KMS</v>
      </c>
      <c r="C354" s="141" t="str">
        <f>'PENGGABUNGAN AKTIVITAS'!C353</f>
        <v>P323</v>
      </c>
      <c r="D354" s="141" t="str">
        <f>'PENGGABUNGAN AKTIVITAS'!D353</f>
        <v>UA7</v>
      </c>
      <c r="E354" s="141">
        <f>'PENGGABUNGAN AKTIVITAS'!E353</f>
        <v>3</v>
      </c>
      <c r="F354" s="141">
        <f>'PENGGABUNGAN AKTIVITAS'!F353</f>
        <v>0</v>
      </c>
      <c r="G354" s="142">
        <f t="shared" si="46"/>
        <v>0</v>
      </c>
      <c r="H354" s="143">
        <f>(G354/$G$381)*'REKAP BTL'!$C$14</f>
        <v>0</v>
      </c>
      <c r="I354" s="141"/>
      <c r="J354" s="141"/>
      <c r="K354" s="141"/>
      <c r="L354" s="141"/>
      <c r="M354" s="141"/>
      <c r="N354" s="141"/>
      <c r="O354" s="141"/>
      <c r="P354" s="141"/>
      <c r="Q354" s="141"/>
      <c r="R354" s="141"/>
      <c r="S354" s="141"/>
      <c r="T354" s="141"/>
      <c r="U354" s="141"/>
      <c r="V354" s="141"/>
      <c r="W354" s="141"/>
      <c r="X354" s="141"/>
      <c r="Y354" s="141"/>
      <c r="Z354" s="141"/>
      <c r="AA354" s="141"/>
      <c r="AB354" s="141"/>
      <c r="AC354" s="141"/>
      <c r="AD354" s="141"/>
      <c r="AE354" s="141"/>
      <c r="AF354" s="141"/>
      <c r="AG354" s="141"/>
      <c r="AH354" s="143">
        <f t="shared" si="41"/>
        <v>0</v>
      </c>
      <c r="AI354" s="143">
        <f t="shared" si="42"/>
        <v>0</v>
      </c>
      <c r="AJ354" s="143">
        <f t="shared" si="43"/>
        <v>0</v>
      </c>
      <c r="AK354" s="143">
        <f t="shared" si="44"/>
        <v>0</v>
      </c>
      <c r="AL354" s="119">
        <f t="shared" si="47"/>
        <v>0</v>
      </c>
      <c r="AM354" s="119">
        <f t="shared" si="45"/>
        <v>0</v>
      </c>
      <c r="AN354" s="113"/>
      <c r="AO354" s="113"/>
      <c r="AP354" s="113"/>
      <c r="AQ354" s="113"/>
      <c r="AR354" s="113"/>
      <c r="AS354" s="113"/>
      <c r="AT354" s="113"/>
      <c r="AU354" s="113"/>
      <c r="AV354" s="113"/>
      <c r="AW354" s="113"/>
      <c r="AX354" s="113"/>
      <c r="AY354" s="113"/>
      <c r="AZ354" s="113"/>
      <c r="BA354" s="113"/>
      <c r="BB354" s="113"/>
      <c r="BC354" s="113"/>
      <c r="BD354" s="113"/>
      <c r="BE354" s="113"/>
      <c r="BF354" s="113"/>
      <c r="BG354" s="113"/>
      <c r="BH354" s="113"/>
      <c r="BI354" s="113"/>
      <c r="BJ354" s="113"/>
      <c r="BK354" s="113"/>
      <c r="BL354" s="113"/>
      <c r="BM354" s="113"/>
      <c r="BN354" s="113"/>
      <c r="BO354" s="113"/>
      <c r="BP354" s="113"/>
      <c r="BQ354" s="113"/>
      <c r="BR354" s="113"/>
      <c r="BS354" s="113"/>
      <c r="BT354" s="113"/>
      <c r="BU354" s="113"/>
      <c r="BV354" s="113"/>
      <c r="BW354" s="113"/>
      <c r="BX354" s="113"/>
      <c r="BY354" s="113"/>
      <c r="BZ354" s="113"/>
      <c r="CA354" s="113"/>
      <c r="CB354" s="113"/>
      <c r="CC354" s="113"/>
      <c r="CD354" s="113"/>
      <c r="CE354" s="113"/>
      <c r="CF354" s="113"/>
      <c r="CG354" s="113"/>
      <c r="CH354" s="113"/>
      <c r="CI354" s="113"/>
      <c r="CJ354" s="113"/>
      <c r="CK354" s="113"/>
    </row>
    <row r="355" spans="1:89" s="144" customFormat="1">
      <c r="A355" s="141">
        <f>'PENGGABUNGAN AKTIVITAS'!A354</f>
        <v>352</v>
      </c>
      <c r="B355" s="141" t="str">
        <f>'PENGGABUNGAN AKTIVITAS'!B354</f>
        <v>[7] Tramed Airway Manajemen</v>
      </c>
      <c r="C355" s="141" t="str">
        <f>'PENGGABUNGAN AKTIVITAS'!C354</f>
        <v>P324</v>
      </c>
      <c r="D355" s="141" t="str">
        <f>'PENGGABUNGAN AKTIVITAS'!D354</f>
        <v>UA7</v>
      </c>
      <c r="E355" s="141">
        <f>'PENGGABUNGAN AKTIVITAS'!E354</f>
        <v>3</v>
      </c>
      <c r="F355" s="141">
        <f>'PENGGABUNGAN AKTIVITAS'!F354</f>
        <v>0</v>
      </c>
      <c r="G355" s="142">
        <f t="shared" si="46"/>
        <v>0</v>
      </c>
      <c r="H355" s="143">
        <f>(G355/$G$381)*'REKAP BTL'!$C$14</f>
        <v>0</v>
      </c>
      <c r="I355" s="141"/>
      <c r="J355" s="141"/>
      <c r="K355" s="141"/>
      <c r="L355" s="141"/>
      <c r="M355" s="141"/>
      <c r="N355" s="141"/>
      <c r="O355" s="141"/>
      <c r="P355" s="141"/>
      <c r="Q355" s="141"/>
      <c r="R355" s="141"/>
      <c r="S355" s="141"/>
      <c r="T355" s="141"/>
      <c r="U355" s="141"/>
      <c r="V355" s="141"/>
      <c r="W355" s="141"/>
      <c r="X355" s="141"/>
      <c r="Y355" s="141"/>
      <c r="Z355" s="141"/>
      <c r="AA355" s="141"/>
      <c r="AB355" s="141"/>
      <c r="AC355" s="141"/>
      <c r="AD355" s="141"/>
      <c r="AE355" s="141"/>
      <c r="AF355" s="141"/>
      <c r="AG355" s="141"/>
      <c r="AH355" s="143">
        <f t="shared" si="41"/>
        <v>0</v>
      </c>
      <c r="AI355" s="143">
        <f t="shared" si="42"/>
        <v>0</v>
      </c>
      <c r="AJ355" s="143">
        <f t="shared" si="43"/>
        <v>0</v>
      </c>
      <c r="AK355" s="143">
        <f t="shared" si="44"/>
        <v>0</v>
      </c>
      <c r="AL355" s="119">
        <f t="shared" si="47"/>
        <v>0</v>
      </c>
      <c r="AM355" s="119">
        <f t="shared" si="45"/>
        <v>0</v>
      </c>
      <c r="AN355" s="113"/>
      <c r="AO355" s="113"/>
      <c r="AP355" s="113"/>
      <c r="AQ355" s="113"/>
      <c r="AR355" s="113"/>
      <c r="AS355" s="113"/>
      <c r="AT355" s="113"/>
      <c r="AU355" s="113"/>
      <c r="AV355" s="113"/>
      <c r="AW355" s="113"/>
      <c r="AX355" s="113"/>
      <c r="AY355" s="113"/>
      <c r="AZ355" s="113"/>
      <c r="BA355" s="113"/>
      <c r="BB355" s="113"/>
      <c r="BC355" s="113"/>
      <c r="BD355" s="113"/>
      <c r="BE355" s="113"/>
      <c r="BF355" s="113"/>
      <c r="BG355" s="113"/>
      <c r="BH355" s="113"/>
      <c r="BI355" s="113"/>
      <c r="BJ355" s="113"/>
      <c r="BK355" s="113"/>
      <c r="BL355" s="113"/>
      <c r="BM355" s="113"/>
      <c r="BN355" s="113"/>
      <c r="BO355" s="113"/>
      <c r="BP355" s="113"/>
      <c r="BQ355" s="113"/>
      <c r="BR355" s="113"/>
      <c r="BS355" s="113"/>
      <c r="BT355" s="113"/>
      <c r="BU355" s="113"/>
      <c r="BV355" s="113"/>
      <c r="BW355" s="113"/>
      <c r="BX355" s="113"/>
      <c r="BY355" s="113"/>
      <c r="BZ355" s="113"/>
      <c r="CA355" s="113"/>
      <c r="CB355" s="113"/>
      <c r="CC355" s="113"/>
      <c r="CD355" s="113"/>
      <c r="CE355" s="113"/>
      <c r="CF355" s="113"/>
      <c r="CG355" s="113"/>
      <c r="CH355" s="113"/>
      <c r="CI355" s="113"/>
      <c r="CJ355" s="113"/>
      <c r="CK355" s="113"/>
    </row>
    <row r="356" spans="1:89" s="144" customFormat="1">
      <c r="A356" s="141">
        <f>'PENGGABUNGAN AKTIVITAS'!A355</f>
        <v>353</v>
      </c>
      <c r="B356" s="141" t="str">
        <f>'PENGGABUNGAN AKTIVITAS'!B355</f>
        <v>[7] Tramed Bantuan Hidup Dasar</v>
      </c>
      <c r="C356" s="141" t="str">
        <f>'PENGGABUNGAN AKTIVITAS'!C355</f>
        <v>P325</v>
      </c>
      <c r="D356" s="141" t="str">
        <f>'PENGGABUNGAN AKTIVITAS'!D355</f>
        <v>UA7</v>
      </c>
      <c r="E356" s="141">
        <f>'PENGGABUNGAN AKTIVITAS'!E355</f>
        <v>3</v>
      </c>
      <c r="F356" s="141">
        <f>'PENGGABUNGAN AKTIVITAS'!F355</f>
        <v>0</v>
      </c>
      <c r="G356" s="142">
        <f t="shared" si="46"/>
        <v>0</v>
      </c>
      <c r="H356" s="143">
        <f>(G356/$G$381)*'REKAP BTL'!$C$14</f>
        <v>0</v>
      </c>
      <c r="I356" s="141"/>
      <c r="J356" s="141"/>
      <c r="K356" s="141"/>
      <c r="L356" s="141"/>
      <c r="M356" s="141"/>
      <c r="N356" s="141"/>
      <c r="O356" s="141"/>
      <c r="P356" s="141"/>
      <c r="Q356" s="141"/>
      <c r="R356" s="141"/>
      <c r="S356" s="141"/>
      <c r="T356" s="141"/>
      <c r="U356" s="141"/>
      <c r="V356" s="141"/>
      <c r="W356" s="141"/>
      <c r="X356" s="141"/>
      <c r="Y356" s="141"/>
      <c r="Z356" s="141"/>
      <c r="AA356" s="141"/>
      <c r="AB356" s="141"/>
      <c r="AC356" s="141"/>
      <c r="AD356" s="141"/>
      <c r="AE356" s="141"/>
      <c r="AF356" s="141"/>
      <c r="AG356" s="141"/>
      <c r="AH356" s="143">
        <f t="shared" si="41"/>
        <v>0</v>
      </c>
      <c r="AI356" s="143">
        <f t="shared" si="42"/>
        <v>0</v>
      </c>
      <c r="AJ356" s="143">
        <f t="shared" si="43"/>
        <v>0</v>
      </c>
      <c r="AK356" s="143">
        <f t="shared" si="44"/>
        <v>0</v>
      </c>
      <c r="AL356" s="119">
        <f t="shared" si="47"/>
        <v>0</v>
      </c>
      <c r="AM356" s="119">
        <f t="shared" si="45"/>
        <v>0</v>
      </c>
      <c r="AN356" s="113"/>
      <c r="AO356" s="113"/>
      <c r="AP356" s="113"/>
      <c r="AQ356" s="113"/>
      <c r="AR356" s="113"/>
      <c r="AS356" s="113"/>
      <c r="AT356" s="113"/>
      <c r="AU356" s="113"/>
      <c r="AV356" s="113"/>
      <c r="AW356" s="113"/>
      <c r="AX356" s="113"/>
      <c r="AY356" s="113"/>
      <c r="AZ356" s="113"/>
      <c r="BA356" s="113"/>
      <c r="BB356" s="113"/>
      <c r="BC356" s="113"/>
      <c r="BD356" s="113"/>
      <c r="BE356" s="113"/>
      <c r="BF356" s="113"/>
      <c r="BG356" s="113"/>
      <c r="BH356" s="113"/>
      <c r="BI356" s="113"/>
      <c r="BJ356" s="113"/>
      <c r="BK356" s="113"/>
      <c r="BL356" s="113"/>
      <c r="BM356" s="113"/>
      <c r="BN356" s="113"/>
      <c r="BO356" s="113"/>
      <c r="BP356" s="113"/>
      <c r="BQ356" s="113"/>
      <c r="BR356" s="113"/>
      <c r="BS356" s="113"/>
      <c r="BT356" s="113"/>
      <c r="BU356" s="113"/>
      <c r="BV356" s="113"/>
      <c r="BW356" s="113"/>
      <c r="BX356" s="113"/>
      <c r="BY356" s="113"/>
      <c r="BZ356" s="113"/>
      <c r="CA356" s="113"/>
      <c r="CB356" s="113"/>
      <c r="CC356" s="113"/>
      <c r="CD356" s="113"/>
      <c r="CE356" s="113"/>
      <c r="CF356" s="113"/>
      <c r="CG356" s="113"/>
      <c r="CH356" s="113"/>
      <c r="CI356" s="113"/>
      <c r="CJ356" s="113"/>
      <c r="CK356" s="113"/>
    </row>
    <row r="357" spans="1:89" s="144" customFormat="1">
      <c r="A357" s="141">
        <f>'PENGGABUNGAN AKTIVITAS'!A356</f>
        <v>354</v>
      </c>
      <c r="B357" s="141" t="str">
        <f>'PENGGABUNGAN AKTIVITAS'!B356</f>
        <v>[7] Tramed Bidai Lengan Bawah</v>
      </c>
      <c r="C357" s="141" t="str">
        <f>'PENGGABUNGAN AKTIVITAS'!C356</f>
        <v>P326</v>
      </c>
      <c r="D357" s="141" t="str">
        <f>'PENGGABUNGAN AKTIVITAS'!D356</f>
        <v>UA7</v>
      </c>
      <c r="E357" s="141">
        <f>'PENGGABUNGAN AKTIVITAS'!E356</f>
        <v>3</v>
      </c>
      <c r="F357" s="141">
        <f>'PENGGABUNGAN AKTIVITAS'!F356</f>
        <v>0</v>
      </c>
      <c r="G357" s="142">
        <f t="shared" si="46"/>
        <v>0</v>
      </c>
      <c r="H357" s="143">
        <f>(G357/$G$381)*'REKAP BTL'!$C$14</f>
        <v>0</v>
      </c>
      <c r="I357" s="141"/>
      <c r="J357" s="141"/>
      <c r="K357" s="141"/>
      <c r="L357" s="141"/>
      <c r="M357" s="141"/>
      <c r="N357" s="141"/>
      <c r="O357" s="141"/>
      <c r="P357" s="141"/>
      <c r="Q357" s="141"/>
      <c r="R357" s="141"/>
      <c r="S357" s="141"/>
      <c r="T357" s="141"/>
      <c r="U357" s="141"/>
      <c r="V357" s="141"/>
      <c r="W357" s="141"/>
      <c r="X357" s="141"/>
      <c r="Y357" s="141"/>
      <c r="Z357" s="141"/>
      <c r="AA357" s="141"/>
      <c r="AB357" s="141"/>
      <c r="AC357" s="141"/>
      <c r="AD357" s="141"/>
      <c r="AE357" s="141"/>
      <c r="AF357" s="141"/>
      <c r="AG357" s="141"/>
      <c r="AH357" s="143">
        <f t="shared" si="41"/>
        <v>0</v>
      </c>
      <c r="AI357" s="143">
        <f t="shared" si="42"/>
        <v>0</v>
      </c>
      <c r="AJ357" s="143">
        <f t="shared" si="43"/>
        <v>0</v>
      </c>
      <c r="AK357" s="143">
        <f t="shared" si="44"/>
        <v>0</v>
      </c>
      <c r="AL357" s="119">
        <f t="shared" si="47"/>
        <v>0</v>
      </c>
      <c r="AM357" s="119">
        <f t="shared" si="45"/>
        <v>0</v>
      </c>
      <c r="AN357" s="113"/>
      <c r="AO357" s="113"/>
      <c r="AP357" s="113"/>
      <c r="AQ357" s="113"/>
      <c r="AR357" s="113"/>
      <c r="AS357" s="113"/>
      <c r="AT357" s="113"/>
      <c r="AU357" s="113"/>
      <c r="AV357" s="113"/>
      <c r="AW357" s="113"/>
      <c r="AX357" s="113"/>
      <c r="AY357" s="113"/>
      <c r="AZ357" s="113"/>
      <c r="BA357" s="113"/>
      <c r="BB357" s="113"/>
      <c r="BC357" s="113"/>
      <c r="BD357" s="113"/>
      <c r="BE357" s="113"/>
      <c r="BF357" s="113"/>
      <c r="BG357" s="113"/>
      <c r="BH357" s="113"/>
      <c r="BI357" s="113"/>
      <c r="BJ357" s="113"/>
      <c r="BK357" s="113"/>
      <c r="BL357" s="113"/>
      <c r="BM357" s="113"/>
      <c r="BN357" s="113"/>
      <c r="BO357" s="113"/>
      <c r="BP357" s="113"/>
      <c r="BQ357" s="113"/>
      <c r="BR357" s="113"/>
      <c r="BS357" s="113"/>
      <c r="BT357" s="113"/>
      <c r="BU357" s="113"/>
      <c r="BV357" s="113"/>
      <c r="BW357" s="113"/>
      <c r="BX357" s="113"/>
      <c r="BY357" s="113"/>
      <c r="BZ357" s="113"/>
      <c r="CA357" s="113"/>
      <c r="CB357" s="113"/>
      <c r="CC357" s="113"/>
      <c r="CD357" s="113"/>
      <c r="CE357" s="113"/>
      <c r="CF357" s="113"/>
      <c r="CG357" s="113"/>
      <c r="CH357" s="113"/>
      <c r="CI357" s="113"/>
      <c r="CJ357" s="113"/>
      <c r="CK357" s="113"/>
    </row>
    <row r="358" spans="1:89" s="144" customFormat="1">
      <c r="A358" s="141">
        <f>'PENGGABUNGAN AKTIVITAS'!A357</f>
        <v>355</v>
      </c>
      <c r="B358" s="141" t="str">
        <f>'PENGGABUNGAN AKTIVITAS'!B357</f>
        <v>[7] Tramed Bidai Tungkai Bawah</v>
      </c>
      <c r="C358" s="141" t="str">
        <f>'PENGGABUNGAN AKTIVITAS'!C357</f>
        <v>P327</v>
      </c>
      <c r="D358" s="141" t="str">
        <f>'PENGGABUNGAN AKTIVITAS'!D357</f>
        <v>UA7</v>
      </c>
      <c r="E358" s="141">
        <f>'PENGGABUNGAN AKTIVITAS'!E357</f>
        <v>3</v>
      </c>
      <c r="F358" s="141">
        <f>'PENGGABUNGAN AKTIVITAS'!F357</f>
        <v>0</v>
      </c>
      <c r="G358" s="142">
        <f t="shared" si="46"/>
        <v>0</v>
      </c>
      <c r="H358" s="143">
        <f>(G358/$G$381)*'REKAP BTL'!$C$14</f>
        <v>0</v>
      </c>
      <c r="I358" s="141"/>
      <c r="J358" s="141"/>
      <c r="K358" s="141"/>
      <c r="L358" s="141"/>
      <c r="M358" s="141"/>
      <c r="N358" s="141"/>
      <c r="O358" s="141"/>
      <c r="P358" s="141"/>
      <c r="Q358" s="141"/>
      <c r="R358" s="141"/>
      <c r="S358" s="141"/>
      <c r="T358" s="141"/>
      <c r="U358" s="141"/>
      <c r="V358" s="141"/>
      <c r="W358" s="141"/>
      <c r="X358" s="141"/>
      <c r="Y358" s="141"/>
      <c r="Z358" s="141"/>
      <c r="AA358" s="141"/>
      <c r="AB358" s="141"/>
      <c r="AC358" s="141"/>
      <c r="AD358" s="141"/>
      <c r="AE358" s="141"/>
      <c r="AF358" s="141"/>
      <c r="AG358" s="141"/>
      <c r="AH358" s="143">
        <f t="shared" si="41"/>
        <v>0</v>
      </c>
      <c r="AI358" s="143">
        <f t="shared" si="42"/>
        <v>0</v>
      </c>
      <c r="AJ358" s="143">
        <f t="shared" si="43"/>
        <v>0</v>
      </c>
      <c r="AK358" s="143">
        <f t="shared" si="44"/>
        <v>0</v>
      </c>
      <c r="AL358" s="119">
        <f t="shared" si="47"/>
        <v>0</v>
      </c>
      <c r="AM358" s="119">
        <f t="shared" si="45"/>
        <v>0</v>
      </c>
      <c r="AN358" s="113"/>
      <c r="AO358" s="113"/>
      <c r="AP358" s="113"/>
      <c r="AQ358" s="113"/>
      <c r="AR358" s="113"/>
      <c r="AS358" s="113"/>
      <c r="AT358" s="113"/>
      <c r="AU358" s="113"/>
      <c r="AV358" s="113"/>
      <c r="AW358" s="113"/>
      <c r="AX358" s="113"/>
      <c r="AY358" s="113"/>
      <c r="AZ358" s="113"/>
      <c r="BA358" s="113"/>
      <c r="BB358" s="113"/>
      <c r="BC358" s="113"/>
      <c r="BD358" s="113"/>
      <c r="BE358" s="113"/>
      <c r="BF358" s="113"/>
      <c r="BG358" s="113"/>
      <c r="BH358" s="113"/>
      <c r="BI358" s="113"/>
      <c r="BJ358" s="113"/>
      <c r="BK358" s="113"/>
      <c r="BL358" s="113"/>
      <c r="BM358" s="113"/>
      <c r="BN358" s="113"/>
      <c r="BO358" s="113"/>
      <c r="BP358" s="113"/>
      <c r="BQ358" s="113"/>
      <c r="BR358" s="113"/>
      <c r="BS358" s="113"/>
      <c r="BT358" s="113"/>
      <c r="BU358" s="113"/>
      <c r="BV358" s="113"/>
      <c r="BW358" s="113"/>
      <c r="BX358" s="113"/>
      <c r="BY358" s="113"/>
      <c r="BZ358" s="113"/>
      <c r="CA358" s="113"/>
      <c r="CB358" s="113"/>
      <c r="CC358" s="113"/>
      <c r="CD358" s="113"/>
      <c r="CE358" s="113"/>
      <c r="CF358" s="113"/>
      <c r="CG358" s="113"/>
      <c r="CH358" s="113"/>
      <c r="CI358" s="113"/>
      <c r="CJ358" s="113"/>
      <c r="CK358" s="113"/>
    </row>
    <row r="359" spans="1:89" s="144" customFormat="1">
      <c r="A359" s="141">
        <f>'PENGGABUNGAN AKTIVITAS'!A358</f>
        <v>356</v>
      </c>
      <c r="B359" s="141" t="str">
        <f>'PENGGABUNGAN AKTIVITAS'!B358</f>
        <v xml:space="preserve">[7] UU Tropmed </v>
      </c>
      <c r="C359" s="141" t="str">
        <f>'PENGGABUNGAN AKTIVITAS'!C358</f>
        <v>P328</v>
      </c>
      <c r="D359" s="141" t="str">
        <f>'PENGGABUNGAN AKTIVITAS'!D358</f>
        <v>UA7</v>
      </c>
      <c r="E359" s="141">
        <f>'PENGGABUNGAN AKTIVITAS'!E358</f>
        <v>3</v>
      </c>
      <c r="F359" s="141">
        <f>'PENGGABUNGAN AKTIVITAS'!F358</f>
        <v>0</v>
      </c>
      <c r="G359" s="142">
        <f t="shared" si="46"/>
        <v>0</v>
      </c>
      <c r="H359" s="143">
        <f>(G359/$G$381)*'REKAP BTL'!$C$14</f>
        <v>0</v>
      </c>
      <c r="I359" s="141"/>
      <c r="J359" s="141"/>
      <c r="K359" s="141"/>
      <c r="L359" s="141"/>
      <c r="M359" s="141"/>
      <c r="N359" s="141"/>
      <c r="O359" s="141"/>
      <c r="P359" s="141"/>
      <c r="Q359" s="141"/>
      <c r="R359" s="141"/>
      <c r="S359" s="141"/>
      <c r="T359" s="141"/>
      <c r="U359" s="141"/>
      <c r="V359" s="141"/>
      <c r="W359" s="141"/>
      <c r="X359" s="141"/>
      <c r="Y359" s="141"/>
      <c r="Z359" s="141"/>
      <c r="AA359" s="141"/>
      <c r="AB359" s="141"/>
      <c r="AC359" s="141"/>
      <c r="AD359" s="141"/>
      <c r="AE359" s="141"/>
      <c r="AF359" s="141"/>
      <c r="AG359" s="141"/>
      <c r="AH359" s="143">
        <f t="shared" si="41"/>
        <v>0</v>
      </c>
      <c r="AI359" s="143">
        <f t="shared" si="42"/>
        <v>0</v>
      </c>
      <c r="AJ359" s="143">
        <f t="shared" si="43"/>
        <v>0</v>
      </c>
      <c r="AK359" s="143">
        <f t="shared" si="44"/>
        <v>0</v>
      </c>
      <c r="AL359" s="119">
        <f t="shared" si="47"/>
        <v>0</v>
      </c>
      <c r="AM359" s="119">
        <f t="shared" si="45"/>
        <v>0</v>
      </c>
      <c r="AN359" s="113"/>
      <c r="AO359" s="113"/>
      <c r="AP359" s="113"/>
      <c r="AQ359" s="113"/>
      <c r="AR359" s="113"/>
      <c r="AS359" s="113"/>
      <c r="AT359" s="113"/>
      <c r="AU359" s="113"/>
      <c r="AV359" s="113"/>
      <c r="AW359" s="113"/>
      <c r="AX359" s="113"/>
      <c r="AY359" s="113"/>
      <c r="AZ359" s="113"/>
      <c r="BA359" s="113"/>
      <c r="BB359" s="113"/>
      <c r="BC359" s="113"/>
      <c r="BD359" s="113"/>
      <c r="BE359" s="113"/>
      <c r="BF359" s="113"/>
      <c r="BG359" s="113"/>
      <c r="BH359" s="113"/>
      <c r="BI359" s="113"/>
      <c r="BJ359" s="113"/>
      <c r="BK359" s="113"/>
      <c r="BL359" s="113"/>
      <c r="BM359" s="113"/>
      <c r="BN359" s="113"/>
      <c r="BO359" s="113"/>
      <c r="BP359" s="113"/>
      <c r="BQ359" s="113"/>
      <c r="BR359" s="113"/>
      <c r="BS359" s="113"/>
      <c r="BT359" s="113"/>
      <c r="BU359" s="113"/>
      <c r="BV359" s="113"/>
      <c r="BW359" s="113"/>
      <c r="BX359" s="113"/>
      <c r="BY359" s="113"/>
      <c r="BZ359" s="113"/>
      <c r="CA359" s="113"/>
      <c r="CB359" s="113"/>
      <c r="CC359" s="113"/>
      <c r="CD359" s="113"/>
      <c r="CE359" s="113"/>
      <c r="CF359" s="113"/>
      <c r="CG359" s="113"/>
      <c r="CH359" s="113"/>
      <c r="CI359" s="113"/>
      <c r="CJ359" s="113"/>
      <c r="CK359" s="113"/>
    </row>
    <row r="360" spans="1:89" s="144" customFormat="1">
      <c r="A360" s="141">
        <f>'PENGGABUNGAN AKTIVITAS'!A359</f>
        <v>357</v>
      </c>
      <c r="B360" s="141" t="str">
        <f>'PENGGABUNGAN AKTIVITAS'!B359</f>
        <v xml:space="preserve">[7] UP Tropmed </v>
      </c>
      <c r="C360" s="141" t="str">
        <f>'PENGGABUNGAN AKTIVITAS'!C359</f>
        <v>P329</v>
      </c>
      <c r="D360" s="141" t="str">
        <f>'PENGGABUNGAN AKTIVITAS'!D359</f>
        <v>UA7</v>
      </c>
      <c r="E360" s="141">
        <f>'PENGGABUNGAN AKTIVITAS'!E359</f>
        <v>3</v>
      </c>
      <c r="F360" s="141">
        <f>'PENGGABUNGAN AKTIVITAS'!F359</f>
        <v>100</v>
      </c>
      <c r="G360" s="142">
        <f t="shared" si="46"/>
        <v>300</v>
      </c>
      <c r="H360" s="143">
        <f>(G360/$G$381)*'REKAP BTL'!$C$14</f>
        <v>13121727.932200365</v>
      </c>
      <c r="I360" s="141"/>
      <c r="J360" s="141"/>
      <c r="K360" s="141"/>
      <c r="L360" s="141"/>
      <c r="M360" s="141"/>
      <c r="N360" s="141"/>
      <c r="O360" s="141"/>
      <c r="P360" s="141"/>
      <c r="Q360" s="141"/>
      <c r="R360" s="141"/>
      <c r="S360" s="141"/>
      <c r="T360" s="141"/>
      <c r="U360" s="141"/>
      <c r="V360" s="141"/>
      <c r="W360" s="141"/>
      <c r="X360" s="141"/>
      <c r="Y360" s="141"/>
      <c r="Z360" s="141"/>
      <c r="AA360" s="141"/>
      <c r="AB360" s="141"/>
      <c r="AC360" s="141"/>
      <c r="AD360" s="141"/>
      <c r="AE360" s="141"/>
      <c r="AF360" s="141"/>
      <c r="AG360" s="141"/>
      <c r="AH360" s="143">
        <f t="shared" si="41"/>
        <v>0</v>
      </c>
      <c r="AI360" s="143">
        <f t="shared" si="42"/>
        <v>0</v>
      </c>
      <c r="AJ360" s="143">
        <f t="shared" si="43"/>
        <v>0</v>
      </c>
      <c r="AK360" s="143">
        <f t="shared" si="44"/>
        <v>0</v>
      </c>
      <c r="AL360" s="119">
        <f t="shared" si="47"/>
        <v>0</v>
      </c>
      <c r="AM360" s="119">
        <f t="shared" si="45"/>
        <v>0</v>
      </c>
      <c r="AN360" s="113"/>
      <c r="AO360" s="113"/>
      <c r="AP360" s="113"/>
      <c r="AQ360" s="113"/>
      <c r="AR360" s="113"/>
      <c r="AS360" s="113"/>
      <c r="AT360" s="113"/>
      <c r="AU360" s="113"/>
      <c r="AV360" s="113"/>
      <c r="AW360" s="113"/>
      <c r="AX360" s="113"/>
      <c r="AY360" s="113"/>
      <c r="AZ360" s="113"/>
      <c r="BA360" s="113"/>
      <c r="BB360" s="113"/>
      <c r="BC360" s="113"/>
      <c r="BD360" s="113"/>
      <c r="BE360" s="113"/>
      <c r="BF360" s="113"/>
      <c r="BG360" s="113"/>
      <c r="BH360" s="113"/>
      <c r="BI360" s="113"/>
      <c r="BJ360" s="113"/>
      <c r="BK360" s="113"/>
      <c r="BL360" s="113"/>
      <c r="BM360" s="113"/>
      <c r="BN360" s="113"/>
      <c r="BO360" s="113"/>
      <c r="BP360" s="113"/>
      <c r="BQ360" s="113"/>
      <c r="BR360" s="113"/>
      <c r="BS360" s="113"/>
      <c r="BT360" s="113"/>
      <c r="BU360" s="113"/>
      <c r="BV360" s="113"/>
      <c r="BW360" s="113"/>
      <c r="BX360" s="113"/>
      <c r="BY360" s="113"/>
      <c r="BZ360" s="113"/>
      <c r="CA360" s="113"/>
      <c r="CB360" s="113"/>
      <c r="CC360" s="113"/>
      <c r="CD360" s="113"/>
      <c r="CE360" s="113"/>
      <c r="CF360" s="113"/>
      <c r="CG360" s="113"/>
      <c r="CH360" s="113"/>
      <c r="CI360" s="113"/>
      <c r="CJ360" s="113"/>
      <c r="CK360" s="113"/>
    </row>
    <row r="361" spans="1:89" s="144" customFormat="1">
      <c r="A361" s="141">
        <f>'PENGGABUNGAN AKTIVITAS'!A360</f>
        <v>358</v>
      </c>
      <c r="B361" s="141" t="str">
        <f>'PENGGABUNGAN AKTIVITAS'!B360</f>
        <v xml:space="preserve">[7] Remidi Tropmed </v>
      </c>
      <c r="C361" s="141" t="str">
        <f>'PENGGABUNGAN AKTIVITAS'!C360</f>
        <v>P330</v>
      </c>
      <c r="D361" s="141" t="str">
        <f>'PENGGABUNGAN AKTIVITAS'!D360</f>
        <v>UA7</v>
      </c>
      <c r="E361" s="141">
        <f>'PENGGABUNGAN AKTIVITAS'!E360</f>
        <v>3</v>
      </c>
      <c r="F361" s="141">
        <f>'PENGGABUNGAN AKTIVITAS'!F360</f>
        <v>75</v>
      </c>
      <c r="G361" s="142">
        <f t="shared" si="46"/>
        <v>225</v>
      </c>
      <c r="H361" s="143">
        <f>(G361/$G$381)*'REKAP BTL'!$C$14</f>
        <v>9841295.9491502736</v>
      </c>
      <c r="I361" s="141"/>
      <c r="J361" s="141"/>
      <c r="K361" s="141"/>
      <c r="L361" s="141"/>
      <c r="M361" s="141"/>
      <c r="N361" s="141"/>
      <c r="O361" s="141"/>
      <c r="P361" s="141"/>
      <c r="Q361" s="141"/>
      <c r="R361" s="141"/>
      <c r="S361" s="141"/>
      <c r="T361" s="141"/>
      <c r="U361" s="141"/>
      <c r="V361" s="141"/>
      <c r="W361" s="141"/>
      <c r="X361" s="141"/>
      <c r="Y361" s="141"/>
      <c r="Z361" s="141"/>
      <c r="AA361" s="141"/>
      <c r="AB361" s="141"/>
      <c r="AC361" s="141"/>
      <c r="AD361" s="141"/>
      <c r="AE361" s="141"/>
      <c r="AF361" s="141"/>
      <c r="AG361" s="141"/>
      <c r="AH361" s="143">
        <f t="shared" si="41"/>
        <v>0</v>
      </c>
      <c r="AI361" s="143">
        <f t="shared" si="42"/>
        <v>0</v>
      </c>
      <c r="AJ361" s="143">
        <f t="shared" si="43"/>
        <v>0</v>
      </c>
      <c r="AK361" s="143">
        <f t="shared" si="44"/>
        <v>0</v>
      </c>
      <c r="AL361" s="119">
        <f t="shared" si="47"/>
        <v>0</v>
      </c>
      <c r="AM361" s="119">
        <f t="shared" si="45"/>
        <v>0</v>
      </c>
      <c r="AN361" s="113"/>
      <c r="AO361" s="113"/>
      <c r="AP361" s="113"/>
      <c r="AQ361" s="113"/>
      <c r="AR361" s="113"/>
      <c r="AS361" s="113"/>
      <c r="AT361" s="113"/>
      <c r="AU361" s="113"/>
      <c r="AV361" s="113"/>
      <c r="AW361" s="113"/>
      <c r="AX361" s="113"/>
      <c r="AY361" s="113"/>
      <c r="AZ361" s="113"/>
      <c r="BA361" s="113"/>
      <c r="BB361" s="113"/>
      <c r="BC361" s="113"/>
      <c r="BD361" s="113"/>
      <c r="BE361" s="113"/>
      <c r="BF361" s="113"/>
      <c r="BG361" s="113"/>
      <c r="BH361" s="113"/>
      <c r="BI361" s="113"/>
      <c r="BJ361" s="113"/>
      <c r="BK361" s="113"/>
      <c r="BL361" s="113"/>
      <c r="BM361" s="113"/>
      <c r="BN361" s="113"/>
      <c r="BO361" s="113"/>
      <c r="BP361" s="113"/>
      <c r="BQ361" s="113"/>
      <c r="BR361" s="113"/>
      <c r="BS361" s="113"/>
      <c r="BT361" s="113"/>
      <c r="BU361" s="113"/>
      <c r="BV361" s="113"/>
      <c r="BW361" s="113"/>
      <c r="BX361" s="113"/>
      <c r="BY361" s="113"/>
      <c r="BZ361" s="113"/>
      <c r="CA361" s="113"/>
      <c r="CB361" s="113"/>
      <c r="CC361" s="113"/>
      <c r="CD361" s="113"/>
      <c r="CE361" s="113"/>
      <c r="CF361" s="113"/>
      <c r="CG361" s="113"/>
      <c r="CH361" s="113"/>
      <c r="CI361" s="113"/>
      <c r="CJ361" s="113"/>
      <c r="CK361" s="113"/>
    </row>
    <row r="362" spans="1:89" s="144" customFormat="1">
      <c r="A362" s="141">
        <f>'PENGGABUNGAN AKTIVITAS'!A361</f>
        <v>359</v>
      </c>
      <c r="B362" s="141" t="str">
        <f>'PENGGABUNGAN AKTIVITAS'!B361</f>
        <v xml:space="preserve">[7] UU Sooca Tropmed </v>
      </c>
      <c r="C362" s="141" t="str">
        <f>'PENGGABUNGAN AKTIVITAS'!C361</f>
        <v>P331</v>
      </c>
      <c r="D362" s="141" t="str">
        <f>'PENGGABUNGAN AKTIVITAS'!D361</f>
        <v>UA7</v>
      </c>
      <c r="E362" s="141">
        <f>'PENGGABUNGAN AKTIVITAS'!E361</f>
        <v>3</v>
      </c>
      <c r="F362" s="141">
        <f>'PENGGABUNGAN AKTIVITAS'!F361</f>
        <v>0</v>
      </c>
      <c r="G362" s="142">
        <f t="shared" si="46"/>
        <v>0</v>
      </c>
      <c r="H362" s="143">
        <f>(G362/$G$381)*'REKAP BTL'!$C$14</f>
        <v>0</v>
      </c>
      <c r="I362" s="141"/>
      <c r="J362" s="141"/>
      <c r="K362" s="141"/>
      <c r="L362" s="141"/>
      <c r="M362" s="141"/>
      <c r="N362" s="141"/>
      <c r="O362" s="141"/>
      <c r="P362" s="141"/>
      <c r="Q362" s="141"/>
      <c r="R362" s="141"/>
      <c r="S362" s="141"/>
      <c r="T362" s="141"/>
      <c r="U362" s="141"/>
      <c r="V362" s="141"/>
      <c r="W362" s="141"/>
      <c r="X362" s="141"/>
      <c r="Y362" s="141"/>
      <c r="Z362" s="141"/>
      <c r="AA362" s="141"/>
      <c r="AB362" s="141"/>
      <c r="AC362" s="141"/>
      <c r="AD362" s="141"/>
      <c r="AE362" s="141"/>
      <c r="AF362" s="141"/>
      <c r="AG362" s="141"/>
      <c r="AH362" s="143">
        <f t="shared" si="41"/>
        <v>0</v>
      </c>
      <c r="AI362" s="143">
        <f t="shared" si="42"/>
        <v>0</v>
      </c>
      <c r="AJ362" s="143">
        <f t="shared" si="43"/>
        <v>0</v>
      </c>
      <c r="AK362" s="143">
        <f t="shared" si="44"/>
        <v>0</v>
      </c>
      <c r="AL362" s="119">
        <f t="shared" si="47"/>
        <v>0</v>
      </c>
      <c r="AM362" s="119">
        <f t="shared" si="45"/>
        <v>0</v>
      </c>
      <c r="AN362" s="113"/>
      <c r="AO362" s="113"/>
      <c r="AP362" s="113"/>
      <c r="AQ362" s="113"/>
      <c r="AR362" s="113"/>
      <c r="AS362" s="113"/>
      <c r="AT362" s="113"/>
      <c r="AU362" s="113"/>
      <c r="AV362" s="113"/>
      <c r="AW362" s="113"/>
      <c r="AX362" s="113"/>
      <c r="AY362" s="113"/>
      <c r="AZ362" s="113"/>
      <c r="BA362" s="113"/>
      <c r="BB362" s="113"/>
      <c r="BC362" s="113"/>
      <c r="BD362" s="113"/>
      <c r="BE362" s="113"/>
      <c r="BF362" s="113"/>
      <c r="BG362" s="113"/>
      <c r="BH362" s="113"/>
      <c r="BI362" s="113"/>
      <c r="BJ362" s="113"/>
      <c r="BK362" s="113"/>
      <c r="BL362" s="113"/>
      <c r="BM362" s="113"/>
      <c r="BN362" s="113"/>
      <c r="BO362" s="113"/>
      <c r="BP362" s="113"/>
      <c r="BQ362" s="113"/>
      <c r="BR362" s="113"/>
      <c r="BS362" s="113"/>
      <c r="BT362" s="113"/>
      <c r="BU362" s="113"/>
      <c r="BV362" s="113"/>
      <c r="BW362" s="113"/>
      <c r="BX362" s="113"/>
      <c r="BY362" s="113"/>
      <c r="BZ362" s="113"/>
      <c r="CA362" s="113"/>
      <c r="CB362" s="113"/>
      <c r="CC362" s="113"/>
      <c r="CD362" s="113"/>
      <c r="CE362" s="113"/>
      <c r="CF362" s="113"/>
      <c r="CG362" s="113"/>
      <c r="CH362" s="113"/>
      <c r="CI362" s="113"/>
      <c r="CJ362" s="113"/>
      <c r="CK362" s="113"/>
    </row>
    <row r="363" spans="1:89" s="144" customFormat="1">
      <c r="A363" s="141">
        <f>'PENGGABUNGAN AKTIVITAS'!A362</f>
        <v>360</v>
      </c>
      <c r="B363" s="141" t="str">
        <f>'PENGGABUNGAN AKTIVITAS'!B362</f>
        <v xml:space="preserve">[7] UP Sooca Tropmed </v>
      </c>
      <c r="C363" s="141" t="str">
        <f>'PENGGABUNGAN AKTIVITAS'!C362</f>
        <v>P332</v>
      </c>
      <c r="D363" s="141" t="str">
        <f>'PENGGABUNGAN AKTIVITAS'!D362</f>
        <v>UA7</v>
      </c>
      <c r="E363" s="141">
        <f>'PENGGABUNGAN AKTIVITAS'!E362</f>
        <v>3</v>
      </c>
      <c r="F363" s="141">
        <f>'PENGGABUNGAN AKTIVITAS'!F362</f>
        <v>100</v>
      </c>
      <c r="G363" s="142">
        <f t="shared" si="46"/>
        <v>300</v>
      </c>
      <c r="H363" s="143">
        <f>(G363/$G$381)*'REKAP BTL'!$C$14</f>
        <v>13121727.932200365</v>
      </c>
      <c r="I363" s="141"/>
      <c r="J363" s="141"/>
      <c r="K363" s="141"/>
      <c r="L363" s="141"/>
      <c r="M363" s="141"/>
      <c r="N363" s="141"/>
      <c r="O363" s="141"/>
      <c r="P363" s="141"/>
      <c r="Q363" s="141"/>
      <c r="R363" s="141"/>
      <c r="S363" s="141"/>
      <c r="T363" s="141"/>
      <c r="U363" s="141"/>
      <c r="V363" s="141"/>
      <c r="W363" s="141"/>
      <c r="X363" s="141"/>
      <c r="Y363" s="141"/>
      <c r="Z363" s="141"/>
      <c r="AA363" s="141"/>
      <c r="AB363" s="141"/>
      <c r="AC363" s="141"/>
      <c r="AD363" s="141"/>
      <c r="AE363" s="141"/>
      <c r="AF363" s="141"/>
      <c r="AG363" s="141"/>
      <c r="AH363" s="143">
        <f t="shared" si="41"/>
        <v>0</v>
      </c>
      <c r="AI363" s="143">
        <f t="shared" si="42"/>
        <v>0</v>
      </c>
      <c r="AJ363" s="143">
        <f t="shared" si="43"/>
        <v>0</v>
      </c>
      <c r="AK363" s="143">
        <f t="shared" si="44"/>
        <v>0</v>
      </c>
      <c r="AL363" s="119">
        <f t="shared" si="47"/>
        <v>0</v>
      </c>
      <c r="AM363" s="119">
        <f t="shared" si="45"/>
        <v>0</v>
      </c>
      <c r="AN363" s="113"/>
      <c r="AO363" s="113"/>
      <c r="AP363" s="113"/>
      <c r="AQ363" s="113"/>
      <c r="AR363" s="113"/>
      <c r="AS363" s="113"/>
      <c r="AT363" s="113"/>
      <c r="AU363" s="113"/>
      <c r="AV363" s="113"/>
      <c r="AW363" s="113"/>
      <c r="AX363" s="113"/>
      <c r="AY363" s="113"/>
      <c r="AZ363" s="113"/>
      <c r="BA363" s="113"/>
      <c r="BB363" s="113"/>
      <c r="BC363" s="113"/>
      <c r="BD363" s="113"/>
      <c r="BE363" s="113"/>
      <c r="BF363" s="113"/>
      <c r="BG363" s="113"/>
      <c r="BH363" s="113"/>
      <c r="BI363" s="113"/>
      <c r="BJ363" s="113"/>
      <c r="BK363" s="113"/>
      <c r="BL363" s="113"/>
      <c r="BM363" s="113"/>
      <c r="BN363" s="113"/>
      <c r="BO363" s="113"/>
      <c r="BP363" s="113"/>
      <c r="BQ363" s="113"/>
      <c r="BR363" s="113"/>
      <c r="BS363" s="113"/>
      <c r="BT363" s="113"/>
      <c r="BU363" s="113"/>
      <c r="BV363" s="113"/>
      <c r="BW363" s="113"/>
      <c r="BX363" s="113"/>
      <c r="BY363" s="113"/>
      <c r="BZ363" s="113"/>
      <c r="CA363" s="113"/>
      <c r="CB363" s="113"/>
      <c r="CC363" s="113"/>
      <c r="CD363" s="113"/>
      <c r="CE363" s="113"/>
      <c r="CF363" s="113"/>
      <c r="CG363" s="113"/>
      <c r="CH363" s="113"/>
      <c r="CI363" s="113"/>
      <c r="CJ363" s="113"/>
      <c r="CK363" s="113"/>
    </row>
    <row r="364" spans="1:89" s="144" customFormat="1">
      <c r="A364" s="141">
        <f>'PENGGABUNGAN AKTIVITAS'!A363</f>
        <v>361</v>
      </c>
      <c r="B364" s="141" t="str">
        <f>'PENGGABUNGAN AKTIVITAS'!B363</f>
        <v xml:space="preserve">[7] UU Commed </v>
      </c>
      <c r="C364" s="141" t="str">
        <f>'PENGGABUNGAN AKTIVITAS'!C363</f>
        <v>P333</v>
      </c>
      <c r="D364" s="141" t="str">
        <f>'PENGGABUNGAN AKTIVITAS'!D363</f>
        <v>UA7</v>
      </c>
      <c r="E364" s="141">
        <f>'PENGGABUNGAN AKTIVITAS'!E363</f>
        <v>3</v>
      </c>
      <c r="F364" s="141">
        <f>'PENGGABUNGAN AKTIVITAS'!F363</f>
        <v>0</v>
      </c>
      <c r="G364" s="142">
        <f t="shared" si="46"/>
        <v>0</v>
      </c>
      <c r="H364" s="143">
        <f>(G364/$G$381)*'REKAP BTL'!$C$14</f>
        <v>0</v>
      </c>
      <c r="I364" s="141"/>
      <c r="J364" s="141"/>
      <c r="K364" s="141"/>
      <c r="L364" s="141"/>
      <c r="M364" s="141"/>
      <c r="N364" s="141"/>
      <c r="O364" s="141"/>
      <c r="P364" s="141"/>
      <c r="Q364" s="141"/>
      <c r="R364" s="141"/>
      <c r="S364" s="141"/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1"/>
      <c r="AD364" s="141"/>
      <c r="AE364" s="141"/>
      <c r="AF364" s="141"/>
      <c r="AG364" s="141"/>
      <c r="AH364" s="143">
        <f t="shared" si="41"/>
        <v>0</v>
      </c>
      <c r="AI364" s="143">
        <f t="shared" si="42"/>
        <v>0</v>
      </c>
      <c r="AJ364" s="143">
        <f t="shared" si="43"/>
        <v>0</v>
      </c>
      <c r="AK364" s="143">
        <f t="shared" si="44"/>
        <v>0</v>
      </c>
      <c r="AL364" s="119">
        <f t="shared" si="47"/>
        <v>0</v>
      </c>
      <c r="AM364" s="119">
        <f t="shared" si="45"/>
        <v>0</v>
      </c>
      <c r="AN364" s="113"/>
      <c r="AO364" s="113"/>
      <c r="AP364" s="113"/>
      <c r="AQ364" s="113"/>
      <c r="AR364" s="113"/>
      <c r="AS364" s="113"/>
      <c r="AT364" s="113"/>
      <c r="AU364" s="113"/>
      <c r="AV364" s="113"/>
      <c r="AW364" s="113"/>
      <c r="AX364" s="113"/>
      <c r="AY364" s="113"/>
      <c r="AZ364" s="113"/>
      <c r="BA364" s="113"/>
      <c r="BB364" s="113"/>
      <c r="BC364" s="113"/>
      <c r="BD364" s="113"/>
      <c r="BE364" s="113"/>
      <c r="BF364" s="113"/>
      <c r="BG364" s="113"/>
      <c r="BH364" s="113"/>
      <c r="BI364" s="113"/>
      <c r="BJ364" s="113"/>
      <c r="BK364" s="113"/>
      <c r="BL364" s="113"/>
      <c r="BM364" s="113"/>
      <c r="BN364" s="113"/>
      <c r="BO364" s="113"/>
      <c r="BP364" s="113"/>
      <c r="BQ364" s="113"/>
      <c r="BR364" s="113"/>
      <c r="BS364" s="113"/>
      <c r="BT364" s="113"/>
      <c r="BU364" s="113"/>
      <c r="BV364" s="113"/>
      <c r="BW364" s="113"/>
      <c r="BX364" s="113"/>
      <c r="BY364" s="113"/>
      <c r="BZ364" s="113"/>
      <c r="CA364" s="113"/>
      <c r="CB364" s="113"/>
      <c r="CC364" s="113"/>
      <c r="CD364" s="113"/>
      <c r="CE364" s="113"/>
      <c r="CF364" s="113"/>
      <c r="CG364" s="113"/>
      <c r="CH364" s="113"/>
      <c r="CI364" s="113"/>
      <c r="CJ364" s="113"/>
      <c r="CK364" s="113"/>
    </row>
    <row r="365" spans="1:89" s="144" customFormat="1">
      <c r="A365" s="141">
        <f>'PENGGABUNGAN AKTIVITAS'!A364</f>
        <v>362</v>
      </c>
      <c r="B365" s="141" t="str">
        <f>'PENGGABUNGAN AKTIVITAS'!B364</f>
        <v xml:space="preserve">[7] UP Commed </v>
      </c>
      <c r="C365" s="141" t="str">
        <f>'PENGGABUNGAN AKTIVITAS'!C364</f>
        <v>P334</v>
      </c>
      <c r="D365" s="141" t="str">
        <f>'PENGGABUNGAN AKTIVITAS'!D364</f>
        <v>UA7</v>
      </c>
      <c r="E365" s="141">
        <f>'PENGGABUNGAN AKTIVITAS'!E364</f>
        <v>3</v>
      </c>
      <c r="F365" s="141">
        <f>'PENGGABUNGAN AKTIVITAS'!F364</f>
        <v>100</v>
      </c>
      <c r="G365" s="142">
        <f t="shared" si="46"/>
        <v>300</v>
      </c>
      <c r="H365" s="143">
        <f>(G365/$G$381)*'REKAP BTL'!$C$14</f>
        <v>13121727.932200365</v>
      </c>
      <c r="I365" s="141"/>
      <c r="J365" s="141"/>
      <c r="K365" s="141"/>
      <c r="L365" s="141"/>
      <c r="M365" s="141"/>
      <c r="N365" s="141"/>
      <c r="O365" s="141"/>
      <c r="P365" s="141"/>
      <c r="Q365" s="141"/>
      <c r="R365" s="141"/>
      <c r="S365" s="141"/>
      <c r="T365" s="141"/>
      <c r="U365" s="141"/>
      <c r="V365" s="141"/>
      <c r="W365" s="141"/>
      <c r="X365" s="141"/>
      <c r="Y365" s="141"/>
      <c r="Z365" s="141"/>
      <c r="AA365" s="141"/>
      <c r="AB365" s="141"/>
      <c r="AC365" s="141"/>
      <c r="AD365" s="141"/>
      <c r="AE365" s="141"/>
      <c r="AF365" s="141"/>
      <c r="AG365" s="141"/>
      <c r="AH365" s="143">
        <f t="shared" si="41"/>
        <v>0</v>
      </c>
      <c r="AI365" s="143">
        <f t="shared" si="42"/>
        <v>0</v>
      </c>
      <c r="AJ365" s="143">
        <f t="shared" si="43"/>
        <v>0</v>
      </c>
      <c r="AK365" s="143">
        <f t="shared" si="44"/>
        <v>0</v>
      </c>
      <c r="AL365" s="119">
        <f t="shared" si="47"/>
        <v>0</v>
      </c>
      <c r="AM365" s="119">
        <f t="shared" si="45"/>
        <v>0</v>
      </c>
      <c r="AN365" s="113"/>
      <c r="AO365" s="113"/>
      <c r="AP365" s="113"/>
      <c r="AQ365" s="113"/>
      <c r="AR365" s="113"/>
      <c r="AS365" s="113"/>
      <c r="AT365" s="113"/>
      <c r="AU365" s="113"/>
      <c r="AV365" s="113"/>
      <c r="AW365" s="113"/>
      <c r="AX365" s="113"/>
      <c r="AY365" s="113"/>
      <c r="AZ365" s="113"/>
      <c r="BA365" s="113"/>
      <c r="BB365" s="113"/>
      <c r="BC365" s="113"/>
      <c r="BD365" s="113"/>
      <c r="BE365" s="113"/>
      <c r="BF365" s="113"/>
      <c r="BG365" s="113"/>
      <c r="BH365" s="113"/>
      <c r="BI365" s="113"/>
      <c r="BJ365" s="113"/>
      <c r="BK365" s="113"/>
      <c r="BL365" s="113"/>
      <c r="BM365" s="113"/>
      <c r="BN365" s="113"/>
      <c r="BO365" s="113"/>
      <c r="BP365" s="113"/>
      <c r="BQ365" s="113"/>
      <c r="BR365" s="113"/>
      <c r="BS365" s="113"/>
      <c r="BT365" s="113"/>
      <c r="BU365" s="113"/>
      <c r="BV365" s="113"/>
      <c r="BW365" s="113"/>
      <c r="BX365" s="113"/>
      <c r="BY365" s="113"/>
      <c r="BZ365" s="113"/>
      <c r="CA365" s="113"/>
      <c r="CB365" s="113"/>
      <c r="CC365" s="113"/>
      <c r="CD365" s="113"/>
      <c r="CE365" s="113"/>
      <c r="CF365" s="113"/>
      <c r="CG365" s="113"/>
      <c r="CH365" s="113"/>
      <c r="CI365" s="113"/>
      <c r="CJ365" s="113"/>
      <c r="CK365" s="113"/>
    </row>
    <row r="366" spans="1:89" s="144" customFormat="1">
      <c r="A366" s="141">
        <f>'PENGGABUNGAN AKTIVITAS'!A365</f>
        <v>363</v>
      </c>
      <c r="B366" s="141" t="str">
        <f>'PENGGABUNGAN AKTIVITAS'!B365</f>
        <v xml:space="preserve">[7] Remidi Commed </v>
      </c>
      <c r="C366" s="141" t="str">
        <f>'PENGGABUNGAN AKTIVITAS'!C365</f>
        <v>P335</v>
      </c>
      <c r="D366" s="141" t="str">
        <f>'PENGGABUNGAN AKTIVITAS'!D365</f>
        <v>UA7</v>
      </c>
      <c r="E366" s="141">
        <f>'PENGGABUNGAN AKTIVITAS'!E365</f>
        <v>3</v>
      </c>
      <c r="F366" s="141">
        <f>'PENGGABUNGAN AKTIVITAS'!F365</f>
        <v>75</v>
      </c>
      <c r="G366" s="142">
        <f t="shared" si="46"/>
        <v>225</v>
      </c>
      <c r="H366" s="143">
        <f>(G366/$G$381)*'REKAP BTL'!$C$14</f>
        <v>9841295.9491502736</v>
      </c>
      <c r="I366" s="141"/>
      <c r="J366" s="141"/>
      <c r="K366" s="141"/>
      <c r="L366" s="141"/>
      <c r="M366" s="141"/>
      <c r="N366" s="141"/>
      <c r="O366" s="141"/>
      <c r="P366" s="141"/>
      <c r="Q366" s="141"/>
      <c r="R366" s="141"/>
      <c r="S366" s="141"/>
      <c r="T366" s="141"/>
      <c r="U366" s="141"/>
      <c r="V366" s="141"/>
      <c r="W366" s="141"/>
      <c r="X366" s="141"/>
      <c r="Y366" s="141"/>
      <c r="Z366" s="141"/>
      <c r="AA366" s="141"/>
      <c r="AB366" s="141"/>
      <c r="AC366" s="141"/>
      <c r="AD366" s="141"/>
      <c r="AE366" s="141"/>
      <c r="AF366" s="141"/>
      <c r="AG366" s="141"/>
      <c r="AH366" s="143">
        <f t="shared" si="41"/>
        <v>0</v>
      </c>
      <c r="AI366" s="143">
        <f t="shared" si="42"/>
        <v>0</v>
      </c>
      <c r="AJ366" s="143">
        <f t="shared" si="43"/>
        <v>0</v>
      </c>
      <c r="AK366" s="143">
        <f t="shared" si="44"/>
        <v>0</v>
      </c>
      <c r="AL366" s="119">
        <f t="shared" si="47"/>
        <v>0</v>
      </c>
      <c r="AM366" s="119">
        <f t="shared" si="45"/>
        <v>0</v>
      </c>
      <c r="AN366" s="113"/>
      <c r="AO366" s="113"/>
      <c r="AP366" s="113"/>
      <c r="AQ366" s="113"/>
      <c r="AR366" s="113"/>
      <c r="AS366" s="113"/>
      <c r="AT366" s="113"/>
      <c r="AU366" s="113"/>
      <c r="AV366" s="113"/>
      <c r="AW366" s="113"/>
      <c r="AX366" s="113"/>
      <c r="AY366" s="113"/>
      <c r="AZ366" s="113"/>
      <c r="BA366" s="113"/>
      <c r="BB366" s="113"/>
      <c r="BC366" s="113"/>
      <c r="BD366" s="113"/>
      <c r="BE366" s="113"/>
      <c r="BF366" s="113"/>
      <c r="BG366" s="113"/>
      <c r="BH366" s="113"/>
      <c r="BI366" s="113"/>
      <c r="BJ366" s="113"/>
      <c r="BK366" s="113"/>
      <c r="BL366" s="113"/>
      <c r="BM366" s="113"/>
      <c r="BN366" s="113"/>
      <c r="BO366" s="113"/>
      <c r="BP366" s="113"/>
      <c r="BQ366" s="113"/>
      <c r="BR366" s="113"/>
      <c r="BS366" s="113"/>
      <c r="BT366" s="113"/>
      <c r="BU366" s="113"/>
      <c r="BV366" s="113"/>
      <c r="BW366" s="113"/>
      <c r="BX366" s="113"/>
      <c r="BY366" s="113"/>
      <c r="BZ366" s="113"/>
      <c r="CA366" s="113"/>
      <c r="CB366" s="113"/>
      <c r="CC366" s="113"/>
      <c r="CD366" s="113"/>
      <c r="CE366" s="113"/>
      <c r="CF366" s="113"/>
      <c r="CG366" s="113"/>
      <c r="CH366" s="113"/>
      <c r="CI366" s="113"/>
      <c r="CJ366" s="113"/>
      <c r="CK366" s="113"/>
    </row>
    <row r="367" spans="1:89" s="144" customFormat="1">
      <c r="A367" s="141">
        <f>'PENGGABUNGAN AKTIVITAS'!A366</f>
        <v>364</v>
      </c>
      <c r="B367" s="141" t="str">
        <f>'PENGGABUNGAN AKTIVITAS'!B366</f>
        <v xml:space="preserve">[7] Ujian Sooca Commed </v>
      </c>
      <c r="C367" s="141" t="str">
        <f>'PENGGABUNGAN AKTIVITAS'!C366</f>
        <v>P336</v>
      </c>
      <c r="D367" s="141" t="str">
        <f>'PENGGABUNGAN AKTIVITAS'!D366</f>
        <v>UA7</v>
      </c>
      <c r="E367" s="141">
        <f>'PENGGABUNGAN AKTIVITAS'!E366</f>
        <v>8</v>
      </c>
      <c r="F367" s="141">
        <f>'PENGGABUNGAN AKTIVITAS'!F366</f>
        <v>0</v>
      </c>
      <c r="G367" s="142">
        <f t="shared" si="46"/>
        <v>0</v>
      </c>
      <c r="H367" s="143">
        <f>(G367/$G$381)*'REKAP BTL'!$C$14</f>
        <v>0</v>
      </c>
      <c r="I367" s="141"/>
      <c r="J367" s="141"/>
      <c r="K367" s="141"/>
      <c r="L367" s="141"/>
      <c r="M367" s="141"/>
      <c r="N367" s="141"/>
      <c r="O367" s="141"/>
      <c r="P367" s="141"/>
      <c r="Q367" s="141"/>
      <c r="R367" s="141"/>
      <c r="S367" s="141"/>
      <c r="T367" s="141"/>
      <c r="U367" s="141"/>
      <c r="V367" s="141"/>
      <c r="W367" s="141"/>
      <c r="X367" s="141"/>
      <c r="Y367" s="141"/>
      <c r="Z367" s="141"/>
      <c r="AA367" s="141"/>
      <c r="AB367" s="141"/>
      <c r="AC367" s="141"/>
      <c r="AD367" s="141"/>
      <c r="AE367" s="141"/>
      <c r="AF367" s="141"/>
      <c r="AG367" s="141"/>
      <c r="AH367" s="143">
        <f t="shared" si="41"/>
        <v>0</v>
      </c>
      <c r="AI367" s="143">
        <f t="shared" si="42"/>
        <v>0</v>
      </c>
      <c r="AJ367" s="143">
        <f t="shared" si="43"/>
        <v>0</v>
      </c>
      <c r="AK367" s="143">
        <f t="shared" si="44"/>
        <v>0</v>
      </c>
      <c r="AL367" s="119">
        <f t="shared" si="47"/>
        <v>0</v>
      </c>
      <c r="AM367" s="119">
        <f t="shared" si="45"/>
        <v>0</v>
      </c>
      <c r="AN367" s="113"/>
      <c r="AO367" s="113"/>
      <c r="AP367" s="113"/>
      <c r="AQ367" s="113"/>
      <c r="AR367" s="113"/>
      <c r="AS367" s="113"/>
      <c r="AT367" s="113"/>
      <c r="AU367" s="113"/>
      <c r="AV367" s="113"/>
      <c r="AW367" s="113"/>
      <c r="AX367" s="113"/>
      <c r="AY367" s="113"/>
      <c r="AZ367" s="113"/>
      <c r="BA367" s="113"/>
      <c r="BB367" s="113"/>
      <c r="BC367" s="113"/>
      <c r="BD367" s="113"/>
      <c r="BE367" s="113"/>
      <c r="BF367" s="113"/>
      <c r="BG367" s="113"/>
      <c r="BH367" s="113"/>
      <c r="BI367" s="113"/>
      <c r="BJ367" s="113"/>
      <c r="BK367" s="113"/>
      <c r="BL367" s="113"/>
      <c r="BM367" s="113"/>
      <c r="BN367" s="113"/>
      <c r="BO367" s="113"/>
      <c r="BP367" s="113"/>
      <c r="BQ367" s="113"/>
      <c r="BR367" s="113"/>
      <c r="BS367" s="113"/>
      <c r="BT367" s="113"/>
      <c r="BU367" s="113"/>
      <c r="BV367" s="113"/>
      <c r="BW367" s="113"/>
      <c r="BX367" s="113"/>
      <c r="BY367" s="113"/>
      <c r="BZ367" s="113"/>
      <c r="CA367" s="113"/>
      <c r="CB367" s="113"/>
      <c r="CC367" s="113"/>
      <c r="CD367" s="113"/>
      <c r="CE367" s="113"/>
      <c r="CF367" s="113"/>
      <c r="CG367" s="113"/>
      <c r="CH367" s="113"/>
      <c r="CI367" s="113"/>
      <c r="CJ367" s="113"/>
      <c r="CK367" s="113"/>
    </row>
    <row r="368" spans="1:89" s="144" customFormat="1">
      <c r="A368" s="141">
        <f>'PENGGABUNGAN AKTIVITAS'!A367</f>
        <v>365</v>
      </c>
      <c r="B368" s="141" t="str">
        <f>'PENGGABUNGAN AKTIVITAS'!B367</f>
        <v xml:space="preserve">[7] UP Sooca Commed </v>
      </c>
      <c r="C368" s="141" t="str">
        <f>'PENGGABUNGAN AKTIVITAS'!C367</f>
        <v>P337</v>
      </c>
      <c r="D368" s="141" t="str">
        <f>'PENGGABUNGAN AKTIVITAS'!D367</f>
        <v>UA7</v>
      </c>
      <c r="E368" s="141">
        <f>'PENGGABUNGAN AKTIVITAS'!E367</f>
        <v>8</v>
      </c>
      <c r="F368" s="141">
        <f>'PENGGABUNGAN AKTIVITAS'!F367</f>
        <v>100</v>
      </c>
      <c r="G368" s="142">
        <f t="shared" si="46"/>
        <v>800</v>
      </c>
      <c r="H368" s="143">
        <f>(G368/$G$381)*'REKAP BTL'!$C$14</f>
        <v>34991274.485867634</v>
      </c>
      <c r="I368" s="141"/>
      <c r="J368" s="141"/>
      <c r="K368" s="141"/>
      <c r="L368" s="141"/>
      <c r="M368" s="141"/>
      <c r="N368" s="141"/>
      <c r="O368" s="141"/>
      <c r="P368" s="141"/>
      <c r="Q368" s="141"/>
      <c r="R368" s="141"/>
      <c r="S368" s="141"/>
      <c r="T368" s="141"/>
      <c r="U368" s="141"/>
      <c r="V368" s="141"/>
      <c r="W368" s="141"/>
      <c r="X368" s="141"/>
      <c r="Y368" s="141"/>
      <c r="Z368" s="141"/>
      <c r="AA368" s="141"/>
      <c r="AB368" s="141"/>
      <c r="AC368" s="141"/>
      <c r="AD368" s="141"/>
      <c r="AE368" s="141"/>
      <c r="AF368" s="141"/>
      <c r="AG368" s="141"/>
      <c r="AH368" s="143">
        <f t="shared" si="41"/>
        <v>0</v>
      </c>
      <c r="AI368" s="143">
        <f t="shared" si="42"/>
        <v>0</v>
      </c>
      <c r="AJ368" s="143">
        <f t="shared" si="43"/>
        <v>0</v>
      </c>
      <c r="AK368" s="143">
        <f t="shared" si="44"/>
        <v>0</v>
      </c>
      <c r="AL368" s="119">
        <f t="shared" si="47"/>
        <v>0</v>
      </c>
      <c r="AM368" s="119">
        <f t="shared" si="45"/>
        <v>0</v>
      </c>
      <c r="AN368" s="113"/>
      <c r="AO368" s="113"/>
      <c r="AP368" s="113"/>
      <c r="AQ368" s="113"/>
      <c r="AR368" s="113"/>
      <c r="AS368" s="113"/>
      <c r="AT368" s="113"/>
      <c r="AU368" s="113"/>
      <c r="AV368" s="113"/>
      <c r="AW368" s="113"/>
      <c r="AX368" s="113"/>
      <c r="AY368" s="113"/>
      <c r="AZ368" s="113"/>
      <c r="BA368" s="113"/>
      <c r="BB368" s="113"/>
      <c r="BC368" s="113"/>
      <c r="BD368" s="113"/>
      <c r="BE368" s="113"/>
      <c r="BF368" s="113"/>
      <c r="BG368" s="113"/>
      <c r="BH368" s="113"/>
      <c r="BI368" s="113"/>
      <c r="BJ368" s="113"/>
      <c r="BK368" s="113"/>
      <c r="BL368" s="113"/>
      <c r="BM368" s="113"/>
      <c r="BN368" s="113"/>
      <c r="BO368" s="113"/>
      <c r="BP368" s="113"/>
      <c r="BQ368" s="113"/>
      <c r="BR368" s="113"/>
      <c r="BS368" s="113"/>
      <c r="BT368" s="113"/>
      <c r="BU368" s="113"/>
      <c r="BV368" s="113"/>
      <c r="BW368" s="113"/>
      <c r="BX368" s="113"/>
      <c r="BY368" s="113"/>
      <c r="BZ368" s="113"/>
      <c r="CA368" s="113"/>
      <c r="CB368" s="113"/>
      <c r="CC368" s="113"/>
      <c r="CD368" s="113"/>
      <c r="CE368" s="113"/>
      <c r="CF368" s="113"/>
      <c r="CG368" s="113"/>
      <c r="CH368" s="113"/>
      <c r="CI368" s="113"/>
      <c r="CJ368" s="113"/>
      <c r="CK368" s="113"/>
    </row>
    <row r="369" spans="1:89" s="144" customFormat="1">
      <c r="A369" s="141">
        <f>'PENGGABUNGAN AKTIVITAS'!A368</f>
        <v>366</v>
      </c>
      <c r="B369" s="141" t="str">
        <f>'PENGGABUNGAN AKTIVITAS'!B368</f>
        <v xml:space="preserve">[7] UU Gawat darurat </v>
      </c>
      <c r="C369" s="141" t="str">
        <f>'PENGGABUNGAN AKTIVITAS'!C368</f>
        <v>P338</v>
      </c>
      <c r="D369" s="141" t="str">
        <f>'PENGGABUNGAN AKTIVITAS'!D368</f>
        <v>UA7</v>
      </c>
      <c r="E369" s="141">
        <f>'PENGGABUNGAN AKTIVITAS'!E368</f>
        <v>3</v>
      </c>
      <c r="F369" s="141">
        <f>'PENGGABUNGAN AKTIVITAS'!F368</f>
        <v>0</v>
      </c>
      <c r="G369" s="142">
        <f t="shared" si="46"/>
        <v>0</v>
      </c>
      <c r="H369" s="143">
        <f>(G369/$G$381)*'REKAP BTL'!$C$14</f>
        <v>0</v>
      </c>
      <c r="I369" s="141"/>
      <c r="J369" s="141"/>
      <c r="K369" s="141"/>
      <c r="L369" s="141"/>
      <c r="M369" s="141"/>
      <c r="N369" s="141"/>
      <c r="O369" s="141"/>
      <c r="P369" s="141"/>
      <c r="Q369" s="141"/>
      <c r="R369" s="141"/>
      <c r="S369" s="141"/>
      <c r="T369" s="141"/>
      <c r="U369" s="141"/>
      <c r="V369" s="141"/>
      <c r="W369" s="141"/>
      <c r="X369" s="141"/>
      <c r="Y369" s="141"/>
      <c r="Z369" s="141"/>
      <c r="AA369" s="141"/>
      <c r="AB369" s="141"/>
      <c r="AC369" s="141"/>
      <c r="AD369" s="141"/>
      <c r="AE369" s="141"/>
      <c r="AF369" s="141"/>
      <c r="AG369" s="141"/>
      <c r="AH369" s="143">
        <f t="shared" si="41"/>
        <v>0</v>
      </c>
      <c r="AI369" s="143">
        <f t="shared" si="42"/>
        <v>0</v>
      </c>
      <c r="AJ369" s="143">
        <f t="shared" si="43"/>
        <v>0</v>
      </c>
      <c r="AK369" s="143">
        <f t="shared" si="44"/>
        <v>0</v>
      </c>
      <c r="AL369" s="119">
        <f t="shared" si="47"/>
        <v>0</v>
      </c>
      <c r="AM369" s="119">
        <f t="shared" si="45"/>
        <v>0</v>
      </c>
      <c r="AN369" s="113"/>
      <c r="AO369" s="113"/>
      <c r="AP369" s="113"/>
      <c r="AQ369" s="113"/>
      <c r="AR369" s="113"/>
      <c r="AS369" s="113"/>
      <c r="AT369" s="113"/>
      <c r="AU369" s="113"/>
      <c r="AV369" s="113"/>
      <c r="AW369" s="113"/>
      <c r="AX369" s="113"/>
      <c r="AY369" s="113"/>
      <c r="AZ369" s="113"/>
      <c r="BA369" s="113"/>
      <c r="BB369" s="113"/>
      <c r="BC369" s="113"/>
      <c r="BD369" s="113"/>
      <c r="BE369" s="113"/>
      <c r="BF369" s="113"/>
      <c r="BG369" s="113"/>
      <c r="BH369" s="113"/>
      <c r="BI369" s="113"/>
      <c r="BJ369" s="113"/>
      <c r="BK369" s="113"/>
      <c r="BL369" s="113"/>
      <c r="BM369" s="113"/>
      <c r="BN369" s="113"/>
      <c r="BO369" s="113"/>
      <c r="BP369" s="113"/>
      <c r="BQ369" s="113"/>
      <c r="BR369" s="113"/>
      <c r="BS369" s="113"/>
      <c r="BT369" s="113"/>
      <c r="BU369" s="113"/>
      <c r="BV369" s="113"/>
      <c r="BW369" s="113"/>
      <c r="BX369" s="113"/>
      <c r="BY369" s="113"/>
      <c r="BZ369" s="113"/>
      <c r="CA369" s="113"/>
      <c r="CB369" s="113"/>
      <c r="CC369" s="113"/>
      <c r="CD369" s="113"/>
      <c r="CE369" s="113"/>
      <c r="CF369" s="113"/>
      <c r="CG369" s="113"/>
      <c r="CH369" s="113"/>
      <c r="CI369" s="113"/>
      <c r="CJ369" s="113"/>
      <c r="CK369" s="113"/>
    </row>
    <row r="370" spans="1:89" s="144" customFormat="1">
      <c r="A370" s="141">
        <f>'PENGGABUNGAN AKTIVITAS'!A369</f>
        <v>367</v>
      </c>
      <c r="B370" s="141" t="str">
        <f>'PENGGABUNGAN AKTIVITAS'!B369</f>
        <v xml:space="preserve">[7] UP Gawat darurat </v>
      </c>
      <c r="C370" s="141" t="str">
        <f>'PENGGABUNGAN AKTIVITAS'!C369</f>
        <v>P339</v>
      </c>
      <c r="D370" s="141" t="str">
        <f>'PENGGABUNGAN AKTIVITAS'!D369</f>
        <v>UA7</v>
      </c>
      <c r="E370" s="141">
        <f>'PENGGABUNGAN AKTIVITAS'!E369</f>
        <v>3</v>
      </c>
      <c r="F370" s="141">
        <f>'PENGGABUNGAN AKTIVITAS'!F369</f>
        <v>100</v>
      </c>
      <c r="G370" s="142">
        <f t="shared" si="46"/>
        <v>300</v>
      </c>
      <c r="H370" s="143">
        <f>(G370/$G$381)*'REKAP BTL'!$C$14</f>
        <v>13121727.932200365</v>
      </c>
      <c r="I370" s="141"/>
      <c r="J370" s="141"/>
      <c r="K370" s="141"/>
      <c r="L370" s="141"/>
      <c r="M370" s="141"/>
      <c r="N370" s="141"/>
      <c r="O370" s="141"/>
      <c r="P370" s="141"/>
      <c r="Q370" s="141"/>
      <c r="R370" s="141"/>
      <c r="S370" s="141"/>
      <c r="T370" s="141"/>
      <c r="U370" s="141"/>
      <c r="V370" s="141"/>
      <c r="W370" s="141"/>
      <c r="X370" s="141"/>
      <c r="Y370" s="141"/>
      <c r="Z370" s="141"/>
      <c r="AA370" s="141"/>
      <c r="AB370" s="141"/>
      <c r="AC370" s="141"/>
      <c r="AD370" s="141"/>
      <c r="AE370" s="141"/>
      <c r="AF370" s="141"/>
      <c r="AG370" s="141"/>
      <c r="AH370" s="143">
        <f t="shared" si="41"/>
        <v>0</v>
      </c>
      <c r="AI370" s="143">
        <f t="shared" si="42"/>
        <v>0</v>
      </c>
      <c r="AJ370" s="143">
        <f t="shared" si="43"/>
        <v>0</v>
      </c>
      <c r="AK370" s="143">
        <f t="shared" si="44"/>
        <v>0</v>
      </c>
      <c r="AL370" s="119">
        <f t="shared" si="47"/>
        <v>0</v>
      </c>
      <c r="AM370" s="119">
        <f t="shared" si="45"/>
        <v>0</v>
      </c>
      <c r="AN370" s="113"/>
      <c r="AO370" s="113"/>
      <c r="AP370" s="113"/>
      <c r="AQ370" s="113"/>
      <c r="AR370" s="113"/>
      <c r="AS370" s="113"/>
      <c r="AT370" s="113"/>
      <c r="AU370" s="113"/>
      <c r="AV370" s="113"/>
      <c r="AW370" s="113"/>
      <c r="AX370" s="113"/>
      <c r="AY370" s="113"/>
      <c r="AZ370" s="113"/>
      <c r="BA370" s="113"/>
      <c r="BB370" s="113"/>
      <c r="BC370" s="113"/>
      <c r="BD370" s="113"/>
      <c r="BE370" s="113"/>
      <c r="BF370" s="113"/>
      <c r="BG370" s="113"/>
      <c r="BH370" s="113"/>
      <c r="BI370" s="113"/>
      <c r="BJ370" s="113"/>
      <c r="BK370" s="113"/>
      <c r="BL370" s="113"/>
      <c r="BM370" s="113"/>
      <c r="BN370" s="113"/>
      <c r="BO370" s="113"/>
      <c r="BP370" s="113"/>
      <c r="BQ370" s="113"/>
      <c r="BR370" s="113"/>
      <c r="BS370" s="113"/>
      <c r="BT370" s="113"/>
      <c r="BU370" s="113"/>
      <c r="BV370" s="113"/>
      <c r="BW370" s="113"/>
      <c r="BX370" s="113"/>
      <c r="BY370" s="113"/>
      <c r="BZ370" s="113"/>
      <c r="CA370" s="113"/>
      <c r="CB370" s="113"/>
      <c r="CC370" s="113"/>
      <c r="CD370" s="113"/>
      <c r="CE370" s="113"/>
      <c r="CF370" s="113"/>
      <c r="CG370" s="113"/>
      <c r="CH370" s="113"/>
      <c r="CI370" s="113"/>
      <c r="CJ370" s="113"/>
      <c r="CK370" s="113"/>
    </row>
    <row r="371" spans="1:89" s="144" customFormat="1">
      <c r="A371" s="141">
        <f>'PENGGABUNGAN AKTIVITAS'!A370</f>
        <v>368</v>
      </c>
      <c r="B371" s="141" t="str">
        <f>'PENGGABUNGAN AKTIVITAS'!B370</f>
        <v xml:space="preserve">[7] Remidi Gawat darurat </v>
      </c>
      <c r="C371" s="141" t="str">
        <f>'PENGGABUNGAN AKTIVITAS'!C370</f>
        <v>P340</v>
      </c>
      <c r="D371" s="141" t="str">
        <f>'PENGGABUNGAN AKTIVITAS'!D370</f>
        <v>UA7</v>
      </c>
      <c r="E371" s="141">
        <f>'PENGGABUNGAN AKTIVITAS'!E370</f>
        <v>3</v>
      </c>
      <c r="F371" s="141">
        <f>'PENGGABUNGAN AKTIVITAS'!F370</f>
        <v>75</v>
      </c>
      <c r="G371" s="142">
        <f t="shared" si="46"/>
        <v>225</v>
      </c>
      <c r="H371" s="143">
        <f>(G371/$G$381)*'REKAP BTL'!$C$14</f>
        <v>9841295.9491502736</v>
      </c>
      <c r="I371" s="141"/>
      <c r="J371" s="141"/>
      <c r="K371" s="141"/>
      <c r="L371" s="141"/>
      <c r="M371" s="141"/>
      <c r="N371" s="141"/>
      <c r="O371" s="141"/>
      <c r="P371" s="141"/>
      <c r="Q371" s="141"/>
      <c r="R371" s="141"/>
      <c r="S371" s="141"/>
      <c r="T371" s="141"/>
      <c r="U371" s="141"/>
      <c r="V371" s="141"/>
      <c r="W371" s="141"/>
      <c r="X371" s="141"/>
      <c r="Y371" s="141"/>
      <c r="Z371" s="141"/>
      <c r="AA371" s="141"/>
      <c r="AB371" s="141"/>
      <c r="AC371" s="141"/>
      <c r="AD371" s="141"/>
      <c r="AE371" s="141"/>
      <c r="AF371" s="141"/>
      <c r="AG371" s="141"/>
      <c r="AH371" s="143">
        <f t="shared" si="41"/>
        <v>0</v>
      </c>
      <c r="AI371" s="143">
        <f t="shared" si="42"/>
        <v>0</v>
      </c>
      <c r="AJ371" s="143">
        <f t="shared" si="43"/>
        <v>0</v>
      </c>
      <c r="AK371" s="143">
        <f t="shared" si="44"/>
        <v>0</v>
      </c>
      <c r="AL371" s="119">
        <f t="shared" si="47"/>
        <v>0</v>
      </c>
      <c r="AM371" s="119">
        <f t="shared" si="45"/>
        <v>0</v>
      </c>
      <c r="AN371" s="113"/>
      <c r="AO371" s="113"/>
      <c r="AP371" s="113"/>
      <c r="AQ371" s="113"/>
      <c r="AR371" s="113"/>
      <c r="AS371" s="113"/>
      <c r="AT371" s="113"/>
      <c r="AU371" s="113"/>
      <c r="AV371" s="113"/>
      <c r="AW371" s="113"/>
      <c r="AX371" s="113"/>
      <c r="AY371" s="113"/>
      <c r="AZ371" s="113"/>
      <c r="BA371" s="113"/>
      <c r="BB371" s="113"/>
      <c r="BC371" s="113"/>
      <c r="BD371" s="113"/>
      <c r="BE371" s="113"/>
      <c r="BF371" s="113"/>
      <c r="BG371" s="113"/>
      <c r="BH371" s="113"/>
      <c r="BI371" s="113"/>
      <c r="BJ371" s="113"/>
      <c r="BK371" s="113"/>
      <c r="BL371" s="113"/>
      <c r="BM371" s="113"/>
      <c r="BN371" s="113"/>
      <c r="BO371" s="113"/>
      <c r="BP371" s="113"/>
      <c r="BQ371" s="113"/>
      <c r="BR371" s="113"/>
      <c r="BS371" s="113"/>
      <c r="BT371" s="113"/>
      <c r="BU371" s="113"/>
      <c r="BV371" s="113"/>
      <c r="BW371" s="113"/>
      <c r="BX371" s="113"/>
      <c r="BY371" s="113"/>
      <c r="BZ371" s="113"/>
      <c r="CA371" s="113"/>
      <c r="CB371" s="113"/>
      <c r="CC371" s="113"/>
      <c r="CD371" s="113"/>
      <c r="CE371" s="113"/>
      <c r="CF371" s="113"/>
      <c r="CG371" s="113"/>
      <c r="CH371" s="113"/>
      <c r="CI371" s="113"/>
      <c r="CJ371" s="113"/>
      <c r="CK371" s="113"/>
    </row>
    <row r="372" spans="1:89" s="144" customFormat="1">
      <c r="A372" s="141">
        <f>'PENGGABUNGAN AKTIVITAS'!A371</f>
        <v>369</v>
      </c>
      <c r="B372" s="141" t="str">
        <f>'PENGGABUNGAN AKTIVITAS'!B371</f>
        <v xml:space="preserve">[7] Ujian Sooca Gawat darurat </v>
      </c>
      <c r="C372" s="141" t="str">
        <f>'PENGGABUNGAN AKTIVITAS'!C371</f>
        <v>P341</v>
      </c>
      <c r="D372" s="141" t="str">
        <f>'PENGGABUNGAN AKTIVITAS'!D371</f>
        <v>UA7</v>
      </c>
      <c r="E372" s="141">
        <f>'PENGGABUNGAN AKTIVITAS'!E371</f>
        <v>8</v>
      </c>
      <c r="F372" s="141">
        <f>'PENGGABUNGAN AKTIVITAS'!F371</f>
        <v>0</v>
      </c>
      <c r="G372" s="142">
        <f t="shared" si="46"/>
        <v>0</v>
      </c>
      <c r="H372" s="143">
        <f>(G372/$G$381)*'REKAP BTL'!$C$14</f>
        <v>0</v>
      </c>
      <c r="I372" s="141"/>
      <c r="J372" s="141"/>
      <c r="K372" s="141"/>
      <c r="L372" s="141"/>
      <c r="M372" s="141"/>
      <c r="N372" s="141"/>
      <c r="O372" s="141"/>
      <c r="P372" s="141"/>
      <c r="Q372" s="141"/>
      <c r="R372" s="141"/>
      <c r="S372" s="141"/>
      <c r="T372" s="141"/>
      <c r="U372" s="141"/>
      <c r="V372" s="141"/>
      <c r="W372" s="141"/>
      <c r="X372" s="141"/>
      <c r="Y372" s="141"/>
      <c r="Z372" s="141"/>
      <c r="AA372" s="141"/>
      <c r="AB372" s="141"/>
      <c r="AC372" s="141"/>
      <c r="AD372" s="141"/>
      <c r="AE372" s="141"/>
      <c r="AF372" s="141"/>
      <c r="AG372" s="141"/>
      <c r="AH372" s="143">
        <f t="shared" si="41"/>
        <v>0</v>
      </c>
      <c r="AI372" s="143">
        <f t="shared" si="42"/>
        <v>0</v>
      </c>
      <c r="AJ372" s="143">
        <f t="shared" si="43"/>
        <v>0</v>
      </c>
      <c r="AK372" s="143">
        <f t="shared" si="44"/>
        <v>0</v>
      </c>
      <c r="AL372" s="119">
        <f t="shared" si="47"/>
        <v>0</v>
      </c>
      <c r="AM372" s="119">
        <f t="shared" si="45"/>
        <v>0</v>
      </c>
      <c r="AN372" s="113"/>
      <c r="AO372" s="113"/>
      <c r="AP372" s="113"/>
      <c r="AQ372" s="113"/>
      <c r="AR372" s="113"/>
      <c r="AS372" s="113"/>
      <c r="AT372" s="113"/>
      <c r="AU372" s="113"/>
      <c r="AV372" s="113"/>
      <c r="AW372" s="113"/>
      <c r="AX372" s="113"/>
      <c r="AY372" s="113"/>
      <c r="AZ372" s="113"/>
      <c r="BA372" s="113"/>
      <c r="BB372" s="113"/>
      <c r="BC372" s="113"/>
      <c r="BD372" s="113"/>
      <c r="BE372" s="113"/>
      <c r="BF372" s="113"/>
      <c r="BG372" s="113"/>
      <c r="BH372" s="113"/>
      <c r="BI372" s="113"/>
      <c r="BJ372" s="113"/>
      <c r="BK372" s="113"/>
      <c r="BL372" s="113"/>
      <c r="BM372" s="113"/>
      <c r="BN372" s="113"/>
      <c r="BO372" s="113"/>
      <c r="BP372" s="113"/>
      <c r="BQ372" s="113"/>
      <c r="BR372" s="113"/>
      <c r="BS372" s="113"/>
      <c r="BT372" s="113"/>
      <c r="BU372" s="113"/>
      <c r="BV372" s="113"/>
      <c r="BW372" s="113"/>
      <c r="BX372" s="113"/>
      <c r="BY372" s="113"/>
      <c r="BZ372" s="113"/>
      <c r="CA372" s="113"/>
      <c r="CB372" s="113"/>
      <c r="CC372" s="113"/>
      <c r="CD372" s="113"/>
      <c r="CE372" s="113"/>
      <c r="CF372" s="113"/>
      <c r="CG372" s="113"/>
      <c r="CH372" s="113"/>
      <c r="CI372" s="113"/>
      <c r="CJ372" s="113"/>
      <c r="CK372" s="113"/>
    </row>
    <row r="373" spans="1:89" s="144" customFormat="1">
      <c r="A373" s="141">
        <f>'PENGGABUNGAN AKTIVITAS'!A372</f>
        <v>370</v>
      </c>
      <c r="B373" s="141" t="str">
        <f>'PENGGABUNGAN AKTIVITAS'!B372</f>
        <v xml:space="preserve">[7] UP Sooca Gawat darurat </v>
      </c>
      <c r="C373" s="141" t="str">
        <f>'PENGGABUNGAN AKTIVITAS'!C372</f>
        <v>P342</v>
      </c>
      <c r="D373" s="141" t="str">
        <f>'PENGGABUNGAN AKTIVITAS'!D372</f>
        <v>UA7</v>
      </c>
      <c r="E373" s="141">
        <f>'PENGGABUNGAN AKTIVITAS'!E372</f>
        <v>8</v>
      </c>
      <c r="F373" s="141">
        <f>'PENGGABUNGAN AKTIVITAS'!F372</f>
        <v>100</v>
      </c>
      <c r="G373" s="142">
        <f t="shared" si="46"/>
        <v>800</v>
      </c>
      <c r="H373" s="143">
        <f>(G373/$G$381)*'REKAP BTL'!$C$14</f>
        <v>34991274.485867634</v>
      </c>
      <c r="I373" s="141"/>
      <c r="J373" s="141"/>
      <c r="K373" s="141"/>
      <c r="L373" s="141"/>
      <c r="M373" s="141"/>
      <c r="N373" s="141"/>
      <c r="O373" s="141"/>
      <c r="P373" s="141"/>
      <c r="Q373" s="141"/>
      <c r="R373" s="141"/>
      <c r="S373" s="141"/>
      <c r="T373" s="141"/>
      <c r="U373" s="141"/>
      <c r="V373" s="141"/>
      <c r="W373" s="141"/>
      <c r="X373" s="141"/>
      <c r="Y373" s="141"/>
      <c r="Z373" s="141"/>
      <c r="AA373" s="141"/>
      <c r="AB373" s="141"/>
      <c r="AC373" s="141"/>
      <c r="AD373" s="141"/>
      <c r="AE373" s="141"/>
      <c r="AF373" s="141"/>
      <c r="AG373" s="141"/>
      <c r="AH373" s="143">
        <f t="shared" si="41"/>
        <v>0</v>
      </c>
      <c r="AI373" s="143">
        <f t="shared" si="42"/>
        <v>0</v>
      </c>
      <c r="AJ373" s="143">
        <f t="shared" si="43"/>
        <v>0</v>
      </c>
      <c r="AK373" s="143">
        <f t="shared" si="44"/>
        <v>0</v>
      </c>
      <c r="AL373" s="119">
        <f t="shared" si="47"/>
        <v>0</v>
      </c>
      <c r="AM373" s="119">
        <f t="shared" si="45"/>
        <v>0</v>
      </c>
      <c r="AN373" s="113"/>
      <c r="AO373" s="113"/>
      <c r="AP373" s="113"/>
      <c r="AQ373" s="113"/>
      <c r="AR373" s="113"/>
      <c r="AS373" s="113"/>
      <c r="AT373" s="113"/>
      <c r="AU373" s="113"/>
      <c r="AV373" s="113"/>
      <c r="AW373" s="113"/>
      <c r="AX373" s="113"/>
      <c r="AY373" s="113"/>
      <c r="AZ373" s="113"/>
      <c r="BA373" s="113"/>
      <c r="BB373" s="113"/>
      <c r="BC373" s="113"/>
      <c r="BD373" s="113"/>
      <c r="BE373" s="113"/>
      <c r="BF373" s="113"/>
      <c r="BG373" s="113"/>
      <c r="BH373" s="113"/>
      <c r="BI373" s="113"/>
      <c r="BJ373" s="113"/>
      <c r="BK373" s="113"/>
      <c r="BL373" s="113"/>
      <c r="BM373" s="113"/>
      <c r="BN373" s="113"/>
      <c r="BO373" s="113"/>
      <c r="BP373" s="113"/>
      <c r="BQ373" s="113"/>
      <c r="BR373" s="113"/>
      <c r="BS373" s="113"/>
      <c r="BT373" s="113"/>
      <c r="BU373" s="113"/>
      <c r="BV373" s="113"/>
      <c r="BW373" s="113"/>
      <c r="BX373" s="113"/>
      <c r="BY373" s="113"/>
      <c r="BZ373" s="113"/>
      <c r="CA373" s="113"/>
      <c r="CB373" s="113"/>
      <c r="CC373" s="113"/>
      <c r="CD373" s="113"/>
      <c r="CE373" s="113"/>
      <c r="CF373" s="113"/>
      <c r="CG373" s="113"/>
      <c r="CH373" s="113"/>
      <c r="CI373" s="113"/>
      <c r="CJ373" s="113"/>
      <c r="CK373" s="113"/>
    </row>
    <row r="374" spans="1:89" s="144" customFormat="1">
      <c r="A374" s="141">
        <f>'PENGGABUNGAN AKTIVITAS'!A373</f>
        <v>371</v>
      </c>
      <c r="B374" s="141" t="str">
        <f>'PENGGABUNGAN AKTIVITAS'!B373</f>
        <v>[7] UTS Forensik</v>
      </c>
      <c r="C374" s="141" t="str">
        <f>'PENGGABUNGAN AKTIVITAS'!C373</f>
        <v>P343</v>
      </c>
      <c r="D374" s="141" t="str">
        <f>'PENGGABUNGAN AKTIVITAS'!D373</f>
        <v>UA7</v>
      </c>
      <c r="E374" s="141">
        <f>'PENGGABUNGAN AKTIVITAS'!E373</f>
        <v>3</v>
      </c>
      <c r="F374" s="141">
        <f>'PENGGABUNGAN AKTIVITAS'!F373</f>
        <v>0</v>
      </c>
      <c r="G374" s="142">
        <f t="shared" si="46"/>
        <v>0</v>
      </c>
      <c r="H374" s="143">
        <f>(G374/$G$381)*'REKAP BTL'!$C$14</f>
        <v>0</v>
      </c>
      <c r="I374" s="141"/>
      <c r="J374" s="141"/>
      <c r="K374" s="141"/>
      <c r="L374" s="141"/>
      <c r="M374" s="141"/>
      <c r="N374" s="141"/>
      <c r="O374" s="141"/>
      <c r="P374" s="141"/>
      <c r="Q374" s="141"/>
      <c r="R374" s="141"/>
      <c r="S374" s="141"/>
      <c r="T374" s="141"/>
      <c r="U374" s="141"/>
      <c r="V374" s="141"/>
      <c r="W374" s="141"/>
      <c r="X374" s="141"/>
      <c r="Y374" s="141"/>
      <c r="Z374" s="141"/>
      <c r="AA374" s="141"/>
      <c r="AB374" s="141"/>
      <c r="AC374" s="141"/>
      <c r="AD374" s="141"/>
      <c r="AE374" s="141"/>
      <c r="AF374" s="141"/>
      <c r="AG374" s="141"/>
      <c r="AH374" s="143">
        <f t="shared" si="41"/>
        <v>0</v>
      </c>
      <c r="AI374" s="143">
        <f t="shared" si="42"/>
        <v>0</v>
      </c>
      <c r="AJ374" s="143">
        <f t="shared" si="43"/>
        <v>0</v>
      </c>
      <c r="AK374" s="143">
        <f t="shared" si="44"/>
        <v>0</v>
      </c>
      <c r="AL374" s="119">
        <f t="shared" si="47"/>
        <v>0</v>
      </c>
      <c r="AM374" s="119">
        <f t="shared" si="45"/>
        <v>0</v>
      </c>
      <c r="AN374" s="113"/>
      <c r="AO374" s="113"/>
      <c r="AP374" s="113"/>
      <c r="AQ374" s="113"/>
      <c r="AR374" s="113"/>
      <c r="AS374" s="113"/>
      <c r="AT374" s="113"/>
      <c r="AU374" s="113"/>
      <c r="AV374" s="113"/>
      <c r="AW374" s="113"/>
      <c r="AX374" s="113"/>
      <c r="AY374" s="113"/>
      <c r="AZ374" s="113"/>
      <c r="BA374" s="113"/>
      <c r="BB374" s="113"/>
      <c r="BC374" s="113"/>
      <c r="BD374" s="113"/>
      <c r="BE374" s="113"/>
      <c r="BF374" s="113"/>
      <c r="BG374" s="113"/>
      <c r="BH374" s="113"/>
      <c r="BI374" s="113"/>
      <c r="BJ374" s="113"/>
      <c r="BK374" s="113"/>
      <c r="BL374" s="113"/>
      <c r="BM374" s="113"/>
      <c r="BN374" s="113"/>
      <c r="BO374" s="113"/>
      <c r="BP374" s="113"/>
      <c r="BQ374" s="113"/>
      <c r="BR374" s="113"/>
      <c r="BS374" s="113"/>
      <c r="BT374" s="113"/>
      <c r="BU374" s="113"/>
      <c r="BV374" s="113"/>
      <c r="BW374" s="113"/>
      <c r="BX374" s="113"/>
      <c r="BY374" s="113"/>
      <c r="BZ374" s="113"/>
      <c r="CA374" s="113"/>
      <c r="CB374" s="113"/>
      <c r="CC374" s="113"/>
      <c r="CD374" s="113"/>
      <c r="CE374" s="113"/>
      <c r="CF374" s="113"/>
      <c r="CG374" s="113"/>
      <c r="CH374" s="113"/>
      <c r="CI374" s="113"/>
      <c r="CJ374" s="113"/>
      <c r="CK374" s="113"/>
    </row>
    <row r="375" spans="1:89" s="144" customFormat="1">
      <c r="A375" s="141">
        <f>'PENGGABUNGAN AKTIVITAS'!A374</f>
        <v>372</v>
      </c>
      <c r="B375" s="141" t="str">
        <f>'PENGGABUNGAN AKTIVITAS'!B374</f>
        <v>[7] UAS Forensik</v>
      </c>
      <c r="C375" s="141" t="str">
        <f>'PENGGABUNGAN AKTIVITAS'!C374</f>
        <v>P344</v>
      </c>
      <c r="D375" s="141" t="str">
        <f>'PENGGABUNGAN AKTIVITAS'!D374</f>
        <v>UA7</v>
      </c>
      <c r="E375" s="141">
        <f>'PENGGABUNGAN AKTIVITAS'!E374</f>
        <v>3</v>
      </c>
      <c r="F375" s="141">
        <f>'PENGGABUNGAN AKTIVITAS'!F374</f>
        <v>0</v>
      </c>
      <c r="G375" s="142">
        <f t="shared" si="46"/>
        <v>0</v>
      </c>
      <c r="H375" s="143">
        <f>(G375/$G$381)*'REKAP BTL'!$C$14</f>
        <v>0</v>
      </c>
      <c r="I375" s="141"/>
      <c r="J375" s="141"/>
      <c r="K375" s="141"/>
      <c r="L375" s="141"/>
      <c r="M375" s="141"/>
      <c r="N375" s="141"/>
      <c r="O375" s="141"/>
      <c r="P375" s="141"/>
      <c r="Q375" s="141"/>
      <c r="R375" s="141"/>
      <c r="S375" s="141"/>
      <c r="T375" s="141"/>
      <c r="U375" s="141"/>
      <c r="V375" s="141"/>
      <c r="W375" s="141"/>
      <c r="X375" s="141"/>
      <c r="Y375" s="141"/>
      <c r="Z375" s="141"/>
      <c r="AA375" s="141"/>
      <c r="AB375" s="141"/>
      <c r="AC375" s="141"/>
      <c r="AD375" s="141"/>
      <c r="AE375" s="141"/>
      <c r="AF375" s="141"/>
      <c r="AG375" s="141"/>
      <c r="AH375" s="143">
        <f t="shared" si="41"/>
        <v>0</v>
      </c>
      <c r="AI375" s="143">
        <f t="shared" si="42"/>
        <v>0</v>
      </c>
      <c r="AJ375" s="143">
        <f t="shared" si="43"/>
        <v>0</v>
      </c>
      <c r="AK375" s="143">
        <f t="shared" si="44"/>
        <v>0</v>
      </c>
      <c r="AL375" s="119">
        <f t="shared" si="47"/>
        <v>0</v>
      </c>
      <c r="AM375" s="119">
        <f t="shared" si="45"/>
        <v>0</v>
      </c>
      <c r="AN375" s="113"/>
      <c r="AO375" s="113"/>
      <c r="AP375" s="113"/>
      <c r="AQ375" s="113"/>
      <c r="AR375" s="113"/>
      <c r="AS375" s="113"/>
      <c r="AT375" s="113"/>
      <c r="AU375" s="113"/>
      <c r="AV375" s="113"/>
      <c r="AW375" s="113"/>
      <c r="AX375" s="113"/>
      <c r="AY375" s="113"/>
      <c r="AZ375" s="113"/>
      <c r="BA375" s="113"/>
      <c r="BB375" s="113"/>
      <c r="BC375" s="113"/>
      <c r="BD375" s="113"/>
      <c r="BE375" s="113"/>
      <c r="BF375" s="113"/>
      <c r="BG375" s="113"/>
      <c r="BH375" s="113"/>
      <c r="BI375" s="113"/>
      <c r="BJ375" s="113"/>
      <c r="BK375" s="113"/>
      <c r="BL375" s="113"/>
      <c r="BM375" s="113"/>
      <c r="BN375" s="113"/>
      <c r="BO375" s="113"/>
      <c r="BP375" s="113"/>
      <c r="BQ375" s="113"/>
      <c r="BR375" s="113"/>
      <c r="BS375" s="113"/>
      <c r="BT375" s="113"/>
      <c r="BU375" s="113"/>
      <c r="BV375" s="113"/>
      <c r="BW375" s="113"/>
      <c r="BX375" s="113"/>
      <c r="BY375" s="113"/>
      <c r="BZ375" s="113"/>
      <c r="CA375" s="113"/>
      <c r="CB375" s="113"/>
      <c r="CC375" s="113"/>
      <c r="CD375" s="113"/>
      <c r="CE375" s="113"/>
      <c r="CF375" s="113"/>
      <c r="CG375" s="113"/>
      <c r="CH375" s="113"/>
      <c r="CI375" s="113"/>
      <c r="CJ375" s="113"/>
      <c r="CK375" s="113"/>
    </row>
    <row r="376" spans="1:89" s="144" customFormat="1">
      <c r="A376" s="141">
        <f>'PENGGABUNGAN AKTIVITAS'!A375</f>
        <v>373</v>
      </c>
      <c r="B376" s="141" t="str">
        <f>'PENGGABUNGAN AKTIVITAS'!B375</f>
        <v>[7] Ujian Praktikum PK</v>
      </c>
      <c r="C376" s="141" t="str">
        <f>'PENGGABUNGAN AKTIVITAS'!C375</f>
        <v>P345</v>
      </c>
      <c r="D376" s="141" t="str">
        <f>'PENGGABUNGAN AKTIVITAS'!D375</f>
        <v>UA7</v>
      </c>
      <c r="E376" s="141">
        <f>'PENGGABUNGAN AKTIVITAS'!E375</f>
        <v>3</v>
      </c>
      <c r="F376" s="141">
        <f>'PENGGABUNGAN AKTIVITAS'!F375</f>
        <v>0</v>
      </c>
      <c r="G376" s="142">
        <f t="shared" si="46"/>
        <v>0</v>
      </c>
      <c r="H376" s="143">
        <f>(G376/$G$381)*'REKAP BTL'!$C$14</f>
        <v>0</v>
      </c>
      <c r="I376" s="141"/>
      <c r="J376" s="141"/>
      <c r="K376" s="141"/>
      <c r="L376" s="141"/>
      <c r="M376" s="141"/>
      <c r="N376" s="141"/>
      <c r="O376" s="141"/>
      <c r="P376" s="141"/>
      <c r="Q376" s="141"/>
      <c r="R376" s="141"/>
      <c r="S376" s="141"/>
      <c r="T376" s="141"/>
      <c r="U376" s="141"/>
      <c r="V376" s="141"/>
      <c r="W376" s="141"/>
      <c r="X376" s="141"/>
      <c r="Y376" s="141"/>
      <c r="Z376" s="141"/>
      <c r="AA376" s="141"/>
      <c r="AB376" s="141"/>
      <c r="AC376" s="141"/>
      <c r="AD376" s="141"/>
      <c r="AE376" s="141"/>
      <c r="AF376" s="141"/>
      <c r="AG376" s="141"/>
      <c r="AH376" s="143">
        <f t="shared" si="41"/>
        <v>0</v>
      </c>
      <c r="AI376" s="143">
        <f t="shared" si="42"/>
        <v>0</v>
      </c>
      <c r="AJ376" s="143">
        <f t="shared" si="43"/>
        <v>0</v>
      </c>
      <c r="AK376" s="143">
        <f t="shared" si="44"/>
        <v>0</v>
      </c>
      <c r="AL376" s="119">
        <f t="shared" si="47"/>
        <v>0</v>
      </c>
      <c r="AM376" s="119">
        <f t="shared" si="45"/>
        <v>0</v>
      </c>
      <c r="AN376" s="113"/>
      <c r="AO376" s="113"/>
      <c r="AP376" s="113"/>
      <c r="AQ376" s="113"/>
      <c r="AR376" s="113"/>
      <c r="AS376" s="113"/>
      <c r="AT376" s="113"/>
      <c r="AU376" s="113"/>
      <c r="AV376" s="113"/>
      <c r="AW376" s="113"/>
      <c r="AX376" s="113"/>
      <c r="AY376" s="113"/>
      <c r="AZ376" s="113"/>
      <c r="BA376" s="113"/>
      <c r="BB376" s="113"/>
      <c r="BC376" s="113"/>
      <c r="BD376" s="113"/>
      <c r="BE376" s="113"/>
      <c r="BF376" s="113"/>
      <c r="BG376" s="113"/>
      <c r="BH376" s="113"/>
      <c r="BI376" s="113"/>
      <c r="BJ376" s="113"/>
      <c r="BK376" s="113"/>
      <c r="BL376" s="113"/>
      <c r="BM376" s="113"/>
      <c r="BN376" s="113"/>
      <c r="BO376" s="113"/>
      <c r="BP376" s="113"/>
      <c r="BQ376" s="113"/>
      <c r="BR376" s="113"/>
      <c r="BS376" s="113"/>
      <c r="BT376" s="113"/>
      <c r="BU376" s="113"/>
      <c r="BV376" s="113"/>
      <c r="BW376" s="113"/>
      <c r="BX376" s="113"/>
      <c r="BY376" s="113"/>
      <c r="BZ376" s="113"/>
      <c r="CA376" s="113"/>
      <c r="CB376" s="113"/>
      <c r="CC376" s="113"/>
      <c r="CD376" s="113"/>
      <c r="CE376" s="113"/>
      <c r="CF376" s="113"/>
      <c r="CG376" s="113"/>
      <c r="CH376" s="113"/>
      <c r="CI376" s="113"/>
      <c r="CJ376" s="113"/>
      <c r="CK376" s="113"/>
    </row>
    <row r="377" spans="1:89" s="144" customFormat="1">
      <c r="A377" s="141">
        <f>'PENGGABUNGAN AKTIVITAS'!A376</f>
        <v>374</v>
      </c>
      <c r="B377" s="141" t="str">
        <f>'PENGGABUNGAN AKTIVITAS'!B376</f>
        <v>[7] Ujian Praktikum Mikrobiologi</v>
      </c>
      <c r="C377" s="141" t="str">
        <f>'PENGGABUNGAN AKTIVITAS'!C376</f>
        <v>P346</v>
      </c>
      <c r="D377" s="141" t="str">
        <f>'PENGGABUNGAN AKTIVITAS'!D376</f>
        <v>UA7</v>
      </c>
      <c r="E377" s="141">
        <f>'PENGGABUNGAN AKTIVITAS'!E376</f>
        <v>3</v>
      </c>
      <c r="F377" s="141">
        <f>'PENGGABUNGAN AKTIVITAS'!F376</f>
        <v>0</v>
      </c>
      <c r="G377" s="142">
        <f t="shared" si="46"/>
        <v>0</v>
      </c>
      <c r="H377" s="143">
        <f>(G377/$G$381)*'REKAP BTL'!$C$14</f>
        <v>0</v>
      </c>
      <c r="I377" s="141"/>
      <c r="J377" s="141"/>
      <c r="K377" s="141"/>
      <c r="L377" s="141"/>
      <c r="M377" s="141"/>
      <c r="N377" s="141"/>
      <c r="O377" s="141"/>
      <c r="P377" s="141"/>
      <c r="Q377" s="141"/>
      <c r="R377" s="141"/>
      <c r="S377" s="141"/>
      <c r="T377" s="141"/>
      <c r="U377" s="141"/>
      <c r="V377" s="141"/>
      <c r="W377" s="141"/>
      <c r="X377" s="141"/>
      <c r="Y377" s="141"/>
      <c r="Z377" s="141"/>
      <c r="AA377" s="141"/>
      <c r="AB377" s="141"/>
      <c r="AC377" s="141"/>
      <c r="AD377" s="141"/>
      <c r="AE377" s="141"/>
      <c r="AF377" s="141"/>
      <c r="AG377" s="141"/>
      <c r="AH377" s="143">
        <f t="shared" si="41"/>
        <v>0</v>
      </c>
      <c r="AI377" s="143">
        <f t="shared" si="42"/>
        <v>0</v>
      </c>
      <c r="AJ377" s="143">
        <f t="shared" si="43"/>
        <v>0</v>
      </c>
      <c r="AK377" s="143">
        <f t="shared" si="44"/>
        <v>0</v>
      </c>
      <c r="AL377" s="119">
        <f t="shared" si="47"/>
        <v>0</v>
      </c>
      <c r="AM377" s="119">
        <f t="shared" si="45"/>
        <v>0</v>
      </c>
      <c r="AN377" s="113"/>
      <c r="AO377" s="113"/>
      <c r="AP377" s="113"/>
      <c r="AQ377" s="113"/>
      <c r="AR377" s="113"/>
      <c r="AS377" s="113"/>
      <c r="AT377" s="113"/>
      <c r="AU377" s="113"/>
      <c r="AV377" s="113"/>
      <c r="AW377" s="113"/>
      <c r="AX377" s="113"/>
      <c r="AY377" s="113"/>
      <c r="AZ377" s="113"/>
      <c r="BA377" s="113"/>
      <c r="BB377" s="113"/>
      <c r="BC377" s="113"/>
      <c r="BD377" s="113"/>
      <c r="BE377" s="113"/>
      <c r="BF377" s="113"/>
      <c r="BG377" s="113"/>
      <c r="BH377" s="113"/>
      <c r="BI377" s="113"/>
      <c r="BJ377" s="113"/>
      <c r="BK377" s="113"/>
      <c r="BL377" s="113"/>
      <c r="BM377" s="113"/>
      <c r="BN377" s="113"/>
      <c r="BO377" s="113"/>
      <c r="BP377" s="113"/>
      <c r="BQ377" s="113"/>
      <c r="BR377" s="113"/>
      <c r="BS377" s="113"/>
      <c r="BT377" s="113"/>
      <c r="BU377" s="113"/>
      <c r="BV377" s="113"/>
      <c r="BW377" s="113"/>
      <c r="BX377" s="113"/>
      <c r="BY377" s="113"/>
      <c r="BZ377" s="113"/>
      <c r="CA377" s="113"/>
      <c r="CB377" s="113"/>
      <c r="CC377" s="113"/>
      <c r="CD377" s="113"/>
      <c r="CE377" s="113"/>
      <c r="CF377" s="113"/>
      <c r="CG377" s="113"/>
      <c r="CH377" s="113"/>
      <c r="CI377" s="113"/>
      <c r="CJ377" s="113"/>
      <c r="CK377" s="113"/>
    </row>
    <row r="378" spans="1:89" s="144" customFormat="1">
      <c r="A378" s="141">
        <f>'PENGGABUNGAN AKTIVITAS'!A377</f>
        <v>375</v>
      </c>
      <c r="B378" s="141" t="str">
        <f>'PENGGABUNGAN AKTIVITAS'!B377</f>
        <v>[7] Ujian Praktikum Parasitologi</v>
      </c>
      <c r="C378" s="141" t="str">
        <f>'PENGGABUNGAN AKTIVITAS'!C377</f>
        <v>P347</v>
      </c>
      <c r="D378" s="141" t="str">
        <f>'PENGGABUNGAN AKTIVITAS'!D377</f>
        <v>UA7</v>
      </c>
      <c r="E378" s="141">
        <f>'PENGGABUNGAN AKTIVITAS'!E377</f>
        <v>3</v>
      </c>
      <c r="F378" s="141">
        <f>'PENGGABUNGAN AKTIVITAS'!F377</f>
        <v>0</v>
      </c>
      <c r="G378" s="142">
        <f t="shared" si="46"/>
        <v>0</v>
      </c>
      <c r="H378" s="143">
        <f>(G378/$G$381)*'REKAP BTL'!$C$14</f>
        <v>0</v>
      </c>
      <c r="I378" s="141"/>
      <c r="J378" s="141"/>
      <c r="K378" s="141"/>
      <c r="L378" s="141"/>
      <c r="M378" s="141"/>
      <c r="N378" s="141"/>
      <c r="O378" s="141"/>
      <c r="P378" s="141"/>
      <c r="Q378" s="141"/>
      <c r="R378" s="141"/>
      <c r="S378" s="141"/>
      <c r="T378" s="141"/>
      <c r="U378" s="141"/>
      <c r="V378" s="141"/>
      <c r="W378" s="141"/>
      <c r="X378" s="141"/>
      <c r="Y378" s="141"/>
      <c r="Z378" s="141"/>
      <c r="AA378" s="141"/>
      <c r="AB378" s="141"/>
      <c r="AC378" s="141"/>
      <c r="AD378" s="141"/>
      <c r="AE378" s="141"/>
      <c r="AF378" s="141"/>
      <c r="AG378" s="141"/>
      <c r="AH378" s="143">
        <f t="shared" si="41"/>
        <v>0</v>
      </c>
      <c r="AI378" s="143">
        <f t="shared" si="42"/>
        <v>0</v>
      </c>
      <c r="AJ378" s="143">
        <f t="shared" si="43"/>
        <v>0</v>
      </c>
      <c r="AK378" s="143">
        <f t="shared" si="44"/>
        <v>0</v>
      </c>
      <c r="AL378" s="119">
        <f t="shared" si="47"/>
        <v>0</v>
      </c>
      <c r="AM378" s="119">
        <f t="shared" si="45"/>
        <v>0</v>
      </c>
      <c r="AN378" s="113"/>
      <c r="AO378" s="113"/>
      <c r="AP378" s="113"/>
      <c r="AQ378" s="113"/>
      <c r="AR378" s="113"/>
      <c r="AS378" s="113"/>
      <c r="AT378" s="113"/>
      <c r="AU378" s="113"/>
      <c r="AV378" s="113"/>
      <c r="AW378" s="113"/>
      <c r="AX378" s="113"/>
      <c r="AY378" s="113"/>
      <c r="AZ378" s="113"/>
      <c r="BA378" s="113"/>
      <c r="BB378" s="113"/>
      <c r="BC378" s="113"/>
      <c r="BD378" s="113"/>
      <c r="BE378" s="113"/>
      <c r="BF378" s="113"/>
      <c r="BG378" s="113"/>
      <c r="BH378" s="113"/>
      <c r="BI378" s="113"/>
      <c r="BJ378" s="113"/>
      <c r="BK378" s="113"/>
      <c r="BL378" s="113"/>
      <c r="BM378" s="113"/>
      <c r="BN378" s="113"/>
      <c r="BO378" s="113"/>
      <c r="BP378" s="113"/>
      <c r="BQ378" s="113"/>
      <c r="BR378" s="113"/>
      <c r="BS378" s="113"/>
      <c r="BT378" s="113"/>
      <c r="BU378" s="113"/>
      <c r="BV378" s="113"/>
      <c r="BW378" s="113"/>
      <c r="BX378" s="113"/>
      <c r="BY378" s="113"/>
      <c r="BZ378" s="113"/>
      <c r="CA378" s="113"/>
      <c r="CB378" s="113"/>
      <c r="CC378" s="113"/>
      <c r="CD378" s="113"/>
      <c r="CE378" s="113"/>
      <c r="CF378" s="113"/>
      <c r="CG378" s="113"/>
      <c r="CH378" s="113"/>
      <c r="CI378" s="113"/>
      <c r="CJ378" s="113"/>
      <c r="CK378" s="113"/>
    </row>
    <row r="379" spans="1:89" s="144" customFormat="1">
      <c r="A379" s="141">
        <f>'PENGGABUNGAN AKTIVITAS'!A378</f>
        <v>376</v>
      </c>
      <c r="B379" s="141" t="str">
        <f>'PENGGABUNGAN AKTIVITAS'!B378</f>
        <v>[7] Ujian Tramed</v>
      </c>
      <c r="C379" s="141" t="str">
        <f>'PENGGABUNGAN AKTIVITAS'!C378</f>
        <v>P348</v>
      </c>
      <c r="D379" s="141" t="str">
        <f>'PENGGABUNGAN AKTIVITAS'!D378</f>
        <v>UA7</v>
      </c>
      <c r="E379" s="141">
        <f>'PENGGABUNGAN AKTIVITAS'!E378</f>
        <v>8</v>
      </c>
      <c r="F379" s="141">
        <f>'PENGGABUNGAN AKTIVITAS'!F378</f>
        <v>0</v>
      </c>
      <c r="G379" s="142">
        <f t="shared" si="46"/>
        <v>0</v>
      </c>
      <c r="H379" s="143">
        <f>(G379/$G$381)*'REKAP BTL'!$C$14</f>
        <v>0</v>
      </c>
      <c r="I379" s="141"/>
      <c r="J379" s="141"/>
      <c r="K379" s="141"/>
      <c r="L379" s="141"/>
      <c r="M379" s="141"/>
      <c r="N379" s="141"/>
      <c r="O379" s="141"/>
      <c r="P379" s="141"/>
      <c r="Q379" s="141"/>
      <c r="R379" s="141"/>
      <c r="S379" s="141"/>
      <c r="T379" s="141"/>
      <c r="U379" s="141"/>
      <c r="V379" s="141"/>
      <c r="W379" s="141"/>
      <c r="X379" s="141"/>
      <c r="Y379" s="141"/>
      <c r="Z379" s="141"/>
      <c r="AA379" s="141"/>
      <c r="AB379" s="141"/>
      <c r="AC379" s="141"/>
      <c r="AD379" s="141"/>
      <c r="AE379" s="141"/>
      <c r="AF379" s="141"/>
      <c r="AG379" s="141"/>
      <c r="AH379" s="143">
        <f t="shared" si="41"/>
        <v>0</v>
      </c>
      <c r="AI379" s="143">
        <f t="shared" si="42"/>
        <v>0</v>
      </c>
      <c r="AJ379" s="143">
        <f t="shared" si="43"/>
        <v>0</v>
      </c>
      <c r="AK379" s="143">
        <f t="shared" si="44"/>
        <v>0</v>
      </c>
      <c r="AL379" s="119">
        <f t="shared" si="47"/>
        <v>0</v>
      </c>
      <c r="AM379" s="119">
        <f t="shared" si="45"/>
        <v>0</v>
      </c>
      <c r="AN379" s="113"/>
      <c r="AO379" s="113"/>
      <c r="AP379" s="113"/>
      <c r="AQ379" s="113"/>
      <c r="AR379" s="113"/>
      <c r="AS379" s="113"/>
      <c r="AT379" s="113"/>
      <c r="AU379" s="113"/>
      <c r="AV379" s="113"/>
      <c r="AW379" s="113"/>
      <c r="AX379" s="113"/>
      <c r="AY379" s="113"/>
      <c r="AZ379" s="113"/>
      <c r="BA379" s="113"/>
      <c r="BB379" s="113"/>
      <c r="BC379" s="113"/>
      <c r="BD379" s="113"/>
      <c r="BE379" s="113"/>
      <c r="BF379" s="113"/>
      <c r="BG379" s="113"/>
      <c r="BH379" s="113"/>
      <c r="BI379" s="113"/>
      <c r="BJ379" s="113"/>
      <c r="BK379" s="113"/>
      <c r="BL379" s="113"/>
      <c r="BM379" s="113"/>
      <c r="BN379" s="113"/>
      <c r="BO379" s="113"/>
      <c r="BP379" s="113"/>
      <c r="BQ379" s="113"/>
      <c r="BR379" s="113"/>
      <c r="BS379" s="113"/>
      <c r="BT379" s="113"/>
      <c r="BU379" s="113"/>
      <c r="BV379" s="113"/>
      <c r="BW379" s="113"/>
      <c r="BX379" s="113"/>
      <c r="BY379" s="113"/>
      <c r="BZ379" s="113"/>
      <c r="CA379" s="113"/>
      <c r="CB379" s="113"/>
      <c r="CC379" s="113"/>
      <c r="CD379" s="113"/>
      <c r="CE379" s="113"/>
      <c r="CF379" s="113"/>
      <c r="CG379" s="113"/>
      <c r="CH379" s="113"/>
      <c r="CI379" s="113"/>
      <c r="CJ379" s="113"/>
      <c r="CK379" s="113"/>
    </row>
    <row r="380" spans="1:89" s="144" customFormat="1">
      <c r="A380" s="141">
        <f>'PENGGABUNGAN AKTIVITAS'!A379</f>
        <v>377</v>
      </c>
      <c r="B380" s="141" t="str">
        <f>'PENGGABUNGAN AKTIVITAS'!B379</f>
        <v>[7] UP Tramed</v>
      </c>
      <c r="C380" s="141" t="str">
        <f>'PENGGABUNGAN AKTIVITAS'!C379</f>
        <v>P349</v>
      </c>
      <c r="D380" s="141" t="str">
        <f>'PENGGABUNGAN AKTIVITAS'!D379</f>
        <v>UA7</v>
      </c>
      <c r="E380" s="141">
        <f>'PENGGABUNGAN AKTIVITAS'!E379</f>
        <v>8</v>
      </c>
      <c r="F380" s="141">
        <f>'PENGGABUNGAN AKTIVITAS'!F379</f>
        <v>100</v>
      </c>
      <c r="G380" s="142">
        <f t="shared" si="46"/>
        <v>800</v>
      </c>
      <c r="H380" s="143">
        <f>(G380/$G$381)*'REKAP BTL'!$C$14</f>
        <v>34991274.485867634</v>
      </c>
      <c r="I380" s="141"/>
      <c r="J380" s="141"/>
      <c r="K380" s="141"/>
      <c r="L380" s="141"/>
      <c r="M380" s="141"/>
      <c r="N380" s="141"/>
      <c r="O380" s="141"/>
      <c r="P380" s="141"/>
      <c r="Q380" s="141"/>
      <c r="R380" s="141"/>
      <c r="S380" s="141"/>
      <c r="T380" s="141"/>
      <c r="U380" s="141"/>
      <c r="V380" s="141"/>
      <c r="W380" s="141"/>
      <c r="X380" s="141"/>
      <c r="Y380" s="141"/>
      <c r="Z380" s="141"/>
      <c r="AA380" s="141"/>
      <c r="AB380" s="141"/>
      <c r="AC380" s="141"/>
      <c r="AD380" s="141"/>
      <c r="AE380" s="141"/>
      <c r="AF380" s="141"/>
      <c r="AG380" s="141"/>
      <c r="AH380" s="143">
        <f t="shared" si="41"/>
        <v>0</v>
      </c>
      <c r="AI380" s="143">
        <f t="shared" si="42"/>
        <v>0</v>
      </c>
      <c r="AJ380" s="143">
        <f t="shared" si="43"/>
        <v>0</v>
      </c>
      <c r="AK380" s="143">
        <f t="shared" si="44"/>
        <v>0</v>
      </c>
      <c r="AL380" s="119">
        <f>SUM(J380:AK380)</f>
        <v>0</v>
      </c>
      <c r="AM380" s="119">
        <f t="shared" si="45"/>
        <v>0</v>
      </c>
      <c r="AN380" s="113"/>
      <c r="AO380" s="113"/>
      <c r="AP380" s="113"/>
      <c r="AQ380" s="113"/>
      <c r="AR380" s="113"/>
      <c r="AS380" s="113"/>
      <c r="AT380" s="113"/>
      <c r="AU380" s="113"/>
      <c r="AV380" s="113"/>
      <c r="AW380" s="113"/>
      <c r="AX380" s="113"/>
      <c r="AY380" s="113"/>
      <c r="AZ380" s="113"/>
      <c r="BA380" s="113"/>
      <c r="BB380" s="113"/>
      <c r="BC380" s="113"/>
      <c r="BD380" s="113"/>
      <c r="BE380" s="113"/>
      <c r="BF380" s="113"/>
      <c r="BG380" s="113"/>
      <c r="BH380" s="113"/>
      <c r="BI380" s="113"/>
      <c r="BJ380" s="113"/>
      <c r="BK380" s="113"/>
      <c r="BL380" s="113"/>
      <c r="BM380" s="113"/>
      <c r="BN380" s="113"/>
      <c r="BO380" s="113"/>
      <c r="BP380" s="113"/>
      <c r="BQ380" s="113"/>
      <c r="BR380" s="113"/>
      <c r="BS380" s="113"/>
      <c r="BT380" s="113"/>
      <c r="BU380" s="113"/>
      <c r="BV380" s="113"/>
      <c r="BW380" s="113"/>
      <c r="BX380" s="113"/>
      <c r="BY380" s="113"/>
      <c r="BZ380" s="113"/>
      <c r="CA380" s="113"/>
      <c r="CB380" s="113"/>
      <c r="CC380" s="113"/>
      <c r="CD380" s="113"/>
      <c r="CE380" s="113"/>
      <c r="CF380" s="113"/>
      <c r="CG380" s="113"/>
      <c r="CH380" s="113"/>
      <c r="CI380" s="113"/>
      <c r="CJ380" s="113"/>
      <c r="CK380" s="113"/>
    </row>
    <row r="381" spans="1:89">
      <c r="A381" s="117"/>
      <c r="B381" s="117"/>
      <c r="C381" s="117"/>
      <c r="D381" s="117"/>
      <c r="E381" s="117"/>
      <c r="F381" s="117" t="s">
        <v>1330</v>
      </c>
      <c r="G381" s="118">
        <f>SUM(G4:G380)</f>
        <v>437382</v>
      </c>
      <c r="H381" s="119">
        <f>SUM(H4:H380)</f>
        <v>19130692021.47224</v>
      </c>
      <c r="I381" s="117"/>
      <c r="J381" s="117"/>
      <c r="K381" s="117"/>
      <c r="L381" s="117"/>
      <c r="M381" s="117"/>
      <c r="N381" s="117"/>
      <c r="O381" s="117"/>
      <c r="P381" s="117"/>
      <c r="Q381" s="117"/>
      <c r="R381" s="117"/>
      <c r="S381" s="117"/>
      <c r="T381" s="117"/>
      <c r="U381" s="117"/>
      <c r="V381" s="117"/>
      <c r="W381" s="117"/>
      <c r="X381" s="117"/>
      <c r="Y381" s="117"/>
      <c r="Z381" s="117"/>
      <c r="AA381" s="117"/>
      <c r="AB381" s="117"/>
      <c r="AC381" s="117"/>
      <c r="AD381" s="117"/>
      <c r="AE381" s="117"/>
      <c r="AF381" s="117"/>
      <c r="AG381" s="117"/>
      <c r="AH381" s="117"/>
      <c r="AI381" s="117"/>
      <c r="AJ381" s="117"/>
      <c r="AK381" s="117"/>
      <c r="AL381" s="119"/>
      <c r="AM381" s="117"/>
    </row>
    <row r="382" spans="1:89">
      <c r="A382" s="117"/>
      <c r="B382" s="117"/>
      <c r="C382" s="117"/>
      <c r="D382" s="117"/>
      <c r="E382" s="117" t="s">
        <v>1536</v>
      </c>
      <c r="F382" s="117" t="s">
        <v>1133</v>
      </c>
      <c r="G382" s="118">
        <f>SUM(G32:G93)</f>
        <v>102475</v>
      </c>
      <c r="H382" s="117"/>
      <c r="I382" s="117"/>
      <c r="J382" s="117"/>
      <c r="K382" s="117"/>
      <c r="L382" s="117"/>
      <c r="M382" s="117"/>
      <c r="N382" s="117"/>
      <c r="O382" s="117"/>
      <c r="P382" s="117"/>
      <c r="Q382" s="117"/>
      <c r="R382" s="117"/>
      <c r="S382" s="117"/>
      <c r="T382" s="117"/>
      <c r="U382" s="117"/>
      <c r="V382" s="117"/>
      <c r="W382" s="117"/>
      <c r="X382" s="117"/>
      <c r="Y382" s="117"/>
      <c r="Z382" s="117"/>
      <c r="AA382" s="117"/>
      <c r="AB382" s="117"/>
      <c r="AC382" s="117"/>
      <c r="AD382" s="117"/>
      <c r="AE382" s="117"/>
      <c r="AF382" s="117"/>
      <c r="AG382" s="117"/>
      <c r="AH382" s="117"/>
      <c r="AI382" s="117"/>
      <c r="AJ382" s="117"/>
      <c r="AK382" s="117"/>
      <c r="AL382" s="117"/>
      <c r="AM382" s="117"/>
    </row>
    <row r="383" spans="1:89">
      <c r="A383" s="117"/>
      <c r="B383" s="117"/>
      <c r="C383" s="117"/>
      <c r="D383" s="117"/>
      <c r="E383" s="117" t="s">
        <v>1537</v>
      </c>
      <c r="F383" s="117" t="s">
        <v>1230</v>
      </c>
      <c r="G383" s="118">
        <f>SUM(G94:G148)</f>
        <v>91500</v>
      </c>
      <c r="H383" s="117"/>
      <c r="I383" s="117"/>
      <c r="J383" s="117"/>
      <c r="K383" s="117"/>
      <c r="L383" s="117"/>
      <c r="M383" s="117"/>
      <c r="N383" s="117"/>
      <c r="O383" s="117"/>
      <c r="P383" s="117"/>
      <c r="Q383" s="117"/>
      <c r="R383" s="117"/>
      <c r="S383" s="117"/>
      <c r="T383" s="117"/>
      <c r="U383" s="117"/>
      <c r="V383" s="117"/>
      <c r="W383" s="117"/>
      <c r="X383" s="117"/>
      <c r="Y383" s="117"/>
      <c r="Z383" s="117"/>
      <c r="AA383" s="117"/>
      <c r="AB383" s="117"/>
      <c r="AC383" s="117"/>
      <c r="AD383" s="117"/>
      <c r="AE383" s="117"/>
      <c r="AF383" s="117"/>
      <c r="AG383" s="117"/>
      <c r="AH383" s="117"/>
      <c r="AI383" s="117"/>
      <c r="AJ383" s="117"/>
      <c r="AK383" s="117"/>
      <c r="AL383" s="117"/>
      <c r="AM383" s="117"/>
    </row>
    <row r="384" spans="1:89">
      <c r="A384" s="117"/>
      <c r="B384" s="117"/>
      <c r="C384" s="117"/>
      <c r="D384" s="117"/>
      <c r="E384" s="117" t="s">
        <v>1538</v>
      </c>
      <c r="F384" s="117" t="s">
        <v>1529</v>
      </c>
      <c r="G384" s="118">
        <f>SUM(G149:G191)</f>
        <v>52258</v>
      </c>
      <c r="H384" s="117"/>
      <c r="I384" s="117"/>
      <c r="J384" s="117"/>
      <c r="K384" s="117"/>
      <c r="L384" s="117"/>
      <c r="M384" s="117"/>
      <c r="N384" s="117"/>
      <c r="O384" s="117"/>
      <c r="P384" s="117"/>
      <c r="Q384" s="117"/>
      <c r="R384" s="117"/>
      <c r="S384" s="117"/>
      <c r="T384" s="117"/>
      <c r="U384" s="117"/>
      <c r="V384" s="117"/>
      <c r="W384" s="117"/>
      <c r="X384" s="117"/>
      <c r="Y384" s="117"/>
      <c r="Z384" s="117"/>
      <c r="AA384" s="117"/>
      <c r="AB384" s="117"/>
      <c r="AC384" s="117"/>
      <c r="AD384" s="117"/>
      <c r="AE384" s="117"/>
      <c r="AF384" s="117"/>
      <c r="AG384" s="117"/>
      <c r="AH384" s="117"/>
      <c r="AI384" s="117"/>
      <c r="AJ384" s="117"/>
      <c r="AK384" s="117"/>
      <c r="AL384" s="117"/>
      <c r="AM384" s="117"/>
    </row>
    <row r="385" spans="1:39">
      <c r="A385" s="117"/>
      <c r="B385" s="117"/>
      <c r="C385" s="117"/>
      <c r="D385" s="117"/>
      <c r="E385" s="117" t="s">
        <v>1539</v>
      </c>
      <c r="F385" s="117" t="s">
        <v>1530</v>
      </c>
      <c r="G385" s="118">
        <f>SUM(G192:G233)</f>
        <v>49164</v>
      </c>
      <c r="H385" s="117"/>
      <c r="I385" s="117"/>
      <c r="J385" s="117"/>
      <c r="K385" s="117"/>
      <c r="L385" s="117"/>
      <c r="M385" s="117"/>
      <c r="N385" s="117"/>
      <c r="O385" s="117"/>
      <c r="P385" s="117"/>
      <c r="Q385" s="117"/>
      <c r="R385" s="117"/>
      <c r="S385" s="117"/>
      <c r="T385" s="117"/>
      <c r="U385" s="117"/>
      <c r="V385" s="117"/>
      <c r="W385" s="117"/>
      <c r="X385" s="117"/>
      <c r="Y385" s="117"/>
      <c r="Z385" s="117"/>
      <c r="AA385" s="117"/>
      <c r="AB385" s="117"/>
      <c r="AC385" s="117"/>
      <c r="AD385" s="117"/>
      <c r="AE385" s="117"/>
      <c r="AF385" s="117"/>
      <c r="AG385" s="117"/>
      <c r="AH385" s="117"/>
      <c r="AI385" s="117"/>
      <c r="AJ385" s="117"/>
      <c r="AK385" s="117"/>
      <c r="AL385" s="117"/>
      <c r="AM385" s="117"/>
    </row>
    <row r="386" spans="1:39">
      <c r="A386" s="117"/>
      <c r="B386" s="117"/>
      <c r="C386" s="117"/>
      <c r="D386" s="117"/>
      <c r="E386" s="117" t="s">
        <v>1540</v>
      </c>
      <c r="F386" s="117" t="s">
        <v>1531</v>
      </c>
      <c r="G386" s="118">
        <f>SUM(G234:G281)</f>
        <v>52220</v>
      </c>
      <c r="H386" s="117"/>
      <c r="I386" s="117"/>
      <c r="J386" s="117"/>
      <c r="K386" s="117"/>
      <c r="L386" s="117"/>
      <c r="M386" s="117"/>
      <c r="N386" s="117"/>
      <c r="O386" s="117"/>
      <c r="P386" s="117"/>
      <c r="Q386" s="117"/>
      <c r="R386" s="117"/>
      <c r="S386" s="117"/>
      <c r="T386" s="117"/>
      <c r="U386" s="117"/>
      <c r="V386" s="117"/>
      <c r="W386" s="117"/>
      <c r="X386" s="117"/>
      <c r="Y386" s="117"/>
      <c r="Z386" s="117"/>
      <c r="AA386" s="117"/>
      <c r="AB386" s="117"/>
      <c r="AC386" s="117"/>
      <c r="AD386" s="117"/>
      <c r="AE386" s="117"/>
      <c r="AF386" s="117"/>
      <c r="AG386" s="117"/>
      <c r="AH386" s="117"/>
      <c r="AI386" s="117"/>
      <c r="AJ386" s="117"/>
      <c r="AK386" s="117"/>
      <c r="AL386" s="117"/>
      <c r="AM386" s="117"/>
    </row>
    <row r="387" spans="1:39">
      <c r="A387" s="117"/>
      <c r="B387" s="117"/>
      <c r="C387" s="117"/>
      <c r="D387" s="117"/>
      <c r="E387" s="117" t="s">
        <v>1541</v>
      </c>
      <c r="F387" s="117" t="s">
        <v>1532</v>
      </c>
      <c r="G387" s="118">
        <f>SUM(G282:G332)</f>
        <v>58850</v>
      </c>
      <c r="H387" s="117"/>
      <c r="I387" s="117"/>
      <c r="J387" s="117"/>
      <c r="K387" s="117"/>
      <c r="L387" s="117"/>
      <c r="M387" s="117"/>
      <c r="N387" s="117"/>
      <c r="O387" s="117"/>
      <c r="P387" s="117"/>
      <c r="Q387" s="117"/>
      <c r="R387" s="117"/>
      <c r="S387" s="117"/>
      <c r="T387" s="117"/>
      <c r="U387" s="117"/>
      <c r="V387" s="117"/>
      <c r="W387" s="117"/>
      <c r="X387" s="117"/>
      <c r="Y387" s="117"/>
      <c r="Z387" s="117"/>
      <c r="AA387" s="117"/>
      <c r="AB387" s="117"/>
      <c r="AC387" s="117"/>
      <c r="AD387" s="117"/>
      <c r="AE387" s="117"/>
      <c r="AF387" s="117"/>
      <c r="AG387" s="117"/>
      <c r="AH387" s="117"/>
      <c r="AI387" s="117"/>
      <c r="AJ387" s="117"/>
      <c r="AK387" s="117"/>
      <c r="AL387" s="117"/>
      <c r="AM387" s="117"/>
    </row>
    <row r="388" spans="1:39">
      <c r="A388" s="117"/>
      <c r="B388" s="117"/>
      <c r="C388" s="117"/>
      <c r="D388" s="117"/>
      <c r="E388" s="117" t="s">
        <v>1542</v>
      </c>
      <c r="F388" s="117" t="s">
        <v>1533</v>
      </c>
      <c r="G388" s="118">
        <f>SUM(G333:G380)</f>
        <v>4275</v>
      </c>
      <c r="H388" s="117"/>
      <c r="I388" s="117"/>
      <c r="J388" s="117"/>
      <c r="K388" s="117"/>
      <c r="L388" s="117"/>
      <c r="M388" s="117"/>
      <c r="N388" s="117"/>
      <c r="O388" s="117"/>
      <c r="P388" s="117"/>
      <c r="Q388" s="117"/>
      <c r="R388" s="117"/>
      <c r="S388" s="117"/>
      <c r="T388" s="117"/>
      <c r="U388" s="117"/>
      <c r="V388" s="117"/>
      <c r="W388" s="117"/>
      <c r="X388" s="117"/>
      <c r="Y388" s="117"/>
      <c r="Z388" s="117"/>
      <c r="AA388" s="117"/>
      <c r="AB388" s="117"/>
      <c r="AC388" s="117"/>
      <c r="AD388" s="117"/>
      <c r="AE388" s="117"/>
      <c r="AF388" s="117"/>
      <c r="AG388" s="117"/>
      <c r="AH388" s="117"/>
      <c r="AI388" s="117"/>
      <c r="AJ388" s="117"/>
      <c r="AK388" s="117"/>
      <c r="AL388" s="117"/>
      <c r="AM388" s="117"/>
    </row>
  </sheetData>
  <phoneticPr fontId="18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JUMLAH MHS</vt:lpstr>
      <vt:lpstr>1. BTL PRASARANA-GEDUNG</vt:lpstr>
      <vt:lpstr>2. BTL-SARANA</vt:lpstr>
      <vt:lpstr>3. BTL-SDM</vt:lpstr>
      <vt:lpstr>4. BTL-BHP</vt:lpstr>
      <vt:lpstr>BTL-UMUM</vt:lpstr>
      <vt:lpstr>REKAP BTL</vt:lpstr>
      <vt:lpstr>PENGGABUNGAN AKTIVITAS</vt:lpstr>
      <vt:lpstr>PEMBEBANAN SEKUNDER KE PRIMER</vt:lpstr>
      <vt:lpstr>BL GEDUNG</vt:lpstr>
      <vt:lpstr>BL SDM</vt:lpstr>
      <vt:lpstr>BL BHP</vt:lpstr>
      <vt:lpstr>BL SARANA</vt:lpstr>
      <vt:lpstr>REKAP BL</vt:lpstr>
      <vt:lpstr>UNIT COST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Dyah Sischasari</dc:creator>
  <cp:keywords/>
  <dc:description/>
  <cp:lastModifiedBy>Dyah Sischasari</cp:lastModifiedBy>
  <cp:revision/>
  <cp:lastPrinted>2024-08-12T07:37:04Z</cp:lastPrinted>
  <dcterms:created xsi:type="dcterms:W3CDTF">2024-03-07T12:04:36Z</dcterms:created>
  <dcterms:modified xsi:type="dcterms:W3CDTF">2025-02-03T06:29:55Z</dcterms:modified>
  <cp:category/>
  <cp:contentStatus/>
</cp:coreProperties>
</file>